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ämäTyökirja"/>
  <xr:revisionPtr revIDLastSave="0" documentId="8_{538D6E72-7024-4F97-9293-4972CB1DBC7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simerkit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0" l="1"/>
  <c r="E29" i="10"/>
  <c r="E20" i="10"/>
  <c r="E19" i="10"/>
  <c r="D16" i="10"/>
  <c r="D12" i="10"/>
  <c r="E12" i="10"/>
  <c r="E9" i="10"/>
  <c r="B18" i="10" l="1"/>
  <c r="E18" i="10" s="1"/>
  <c r="B8" i="10"/>
  <c r="E8" i="10" s="1"/>
  <c r="D9" i="10"/>
  <c r="B38" i="10"/>
  <c r="E38" i="10" s="1"/>
  <c r="D39" i="10"/>
  <c r="D37" i="10"/>
  <c r="D36" i="10"/>
  <c r="E35" i="10"/>
  <c r="E40" i="10" s="1"/>
  <c r="D35" i="10"/>
  <c r="D29" i="10"/>
  <c r="E28" i="10"/>
  <c r="D27" i="10"/>
  <c r="D26" i="10"/>
  <c r="E25" i="10"/>
  <c r="D25" i="10"/>
  <c r="D19" i="10"/>
  <c r="D17" i="10"/>
  <c r="E15" i="10"/>
  <c r="D15" i="10"/>
  <c r="D7" i="10"/>
  <c r="D6" i="10"/>
  <c r="E5" i="10"/>
  <c r="D5" i="10"/>
  <c r="E22" i="10" l="1"/>
  <c r="D20" i="10"/>
  <c r="D22" i="10" s="1"/>
  <c r="E30" i="10"/>
  <c r="E10" i="10"/>
  <c r="D10" i="10"/>
  <c r="D30" i="10"/>
  <c r="D32" i="10" s="1"/>
  <c r="D40" i="10"/>
  <c r="D42" i="10" s="1"/>
  <c r="E32" i="10"/>
  <c r="E42" i="10"/>
</calcChain>
</file>

<file path=xl/sharedStrings.xml><?xml version="1.0" encoding="utf-8"?>
<sst xmlns="http://schemas.openxmlformats.org/spreadsheetml/2006/main" count="54" uniqueCount="23">
  <si>
    <t>Tilinhaltijan vuosimaksu, €</t>
  </si>
  <si>
    <t>issuiointeja, MWh</t>
  </si>
  <si>
    <t>yht.</t>
  </si>
  <si>
    <t>tilinhaltija</t>
  </si>
  <si>
    <t>€/MWh</t>
  </si>
  <si>
    <t>Toimija: 5 suurta vesivoimalaitosta</t>
  </si>
  <si>
    <t>Toimija: 9  tuulivoimalaitosta</t>
  </si>
  <si>
    <t>Maksut EECS</t>
  </si>
  <si>
    <t>palvelun keskihinta</t>
  </si>
  <si>
    <t>vienti, MWh</t>
  </si>
  <si>
    <t>tuonti, MWh</t>
  </si>
  <si>
    <t>siirtoerä, kpl</t>
  </si>
  <si>
    <t>Kustannus alueelliset alkuperätakuut</t>
  </si>
  <si>
    <t>Kustannus EECS alkuperätakuut</t>
  </si>
  <si>
    <t>Maksut alueelliset alkuperätakuu</t>
  </si>
  <si>
    <t>siirtoerä, €/erä</t>
  </si>
  <si>
    <t>Toimija: suuri tuotantomäärä (15 voimalaitosta)</t>
  </si>
  <si>
    <t>Oletus: siirto kvartaaleittain niputtain (useita nippuja voi sisällyttää samaan siirtoerään)</t>
  </si>
  <si>
    <t>Oletus: osa myönnöistä peruutetaan Suomessa (veloitukseton)</t>
  </si>
  <si>
    <t>Oletus: siirto puolivuosittain niputtain (useita nippuja voi sisällyttää samaan siirtoerään)</t>
  </si>
  <si>
    <t>(Huom! Tilinhaltijalta peritään vain yksi vuosimaksu, vaikka valitsisi molemmat sopimukset</t>
  </si>
  <si>
    <t>Myöntö, €/MWh</t>
  </si>
  <si>
    <t>Toimija: yksittäinen tuulivoimapuisto, 4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</si>
</sst>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3" fontId="0" fillId="2" borderId="0" xfId="0" applyNumberFormat="1" applyFill="1"/>
    <xf numFmtId="0" fontId="0" fillId="2" borderId="7" xfId="0" applyFill="1" applyBorder="1"/>
    <xf numFmtId="3" fontId="0" fillId="2" borderId="7" xfId="0" applyNumberFormat="1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/>
    <xf numFmtId="164" fontId="0" fillId="2" borderId="0" xfId="0" applyNumberFormat="1" applyFill="1"/>
    <xf numFmtId="3" fontId="0" fillId="2" borderId="0" xfId="0" applyNumberFormat="1" applyFill="1" applyAlignment="1">
      <alignment horizontal="right"/>
    </xf>
    <xf numFmtId="0" fontId="0" fillId="2" borderId="9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11" xfId="0" applyFill="1" applyBorder="1"/>
    <xf numFmtId="3" fontId="0" fillId="2" borderId="4" xfId="0" applyNumberFormat="1" applyFill="1" applyBorder="1"/>
    <xf numFmtId="3" fontId="0" fillId="2" borderId="0" xfId="0" applyNumberFormat="1" applyFill="1" applyBorder="1"/>
    <xf numFmtId="3" fontId="0" fillId="2" borderId="5" xfId="0" applyNumberForma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165" fontId="0" fillId="2" borderId="5" xfId="0" applyNumberFormat="1" applyFill="1" applyBorder="1"/>
    <xf numFmtId="166" fontId="0" fillId="2" borderId="5" xfId="0" applyNumberFormat="1" applyFill="1" applyBorder="1"/>
    <xf numFmtId="0" fontId="1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vertical="top" wrapText="1"/>
    </xf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39"/>
  <sheetViews>
    <sheetView tabSelected="1" zoomScale="87" zoomScaleNormal="8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1" sqref="G21"/>
    </sheetView>
  </sheetViews>
  <sheetFormatPr defaultRowHeight="15" x14ac:dyDescent="0.25"/>
  <cols>
    <col min="1" max="1" width="28.28515625" bestFit="1" customWidth="1"/>
    <col min="2" max="2" width="12.7109375" bestFit="1" customWidth="1"/>
    <col min="4" max="4" width="18.85546875" customWidth="1"/>
    <col min="5" max="5" width="15.85546875" customWidth="1"/>
    <col min="10" max="10" width="34.85546875" bestFit="1" customWidth="1"/>
    <col min="11" max="11" width="9.140625" customWidth="1"/>
  </cols>
  <sheetData>
    <row r="1" spans="1:6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45" x14ac:dyDescent="0.25">
      <c r="A3" s="2"/>
      <c r="B3" s="2"/>
      <c r="C3" s="2"/>
      <c r="D3" s="25" t="s">
        <v>13</v>
      </c>
      <c r="E3" s="25" t="s">
        <v>12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25">
      <c r="A4" s="3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x14ac:dyDescent="0.25">
      <c r="A5" s="4" t="s">
        <v>3</v>
      </c>
      <c r="B5" s="2">
        <v>1</v>
      </c>
      <c r="C5" s="2"/>
      <c r="D5" s="5">
        <f>D46</f>
        <v>3000</v>
      </c>
      <c r="E5" s="5">
        <f>B5*$E$46</f>
        <v>3000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x14ac:dyDescent="0.25">
      <c r="A6" s="2" t="s">
        <v>9</v>
      </c>
      <c r="B6" s="17">
        <v>15000</v>
      </c>
      <c r="C6" s="2"/>
      <c r="D6" s="5">
        <f>B6*$D$47</f>
        <v>45</v>
      </c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25">
      <c r="A7" s="2" t="s">
        <v>10</v>
      </c>
      <c r="B7" s="17">
        <v>15000</v>
      </c>
      <c r="C7" s="2"/>
      <c r="D7" s="5">
        <f>B7*$D$48</f>
        <v>45</v>
      </c>
      <c r="E7" s="5"/>
      <c r="F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25">
      <c r="A8" s="2" t="s">
        <v>11</v>
      </c>
      <c r="B8" s="17">
        <f>4</f>
        <v>4</v>
      </c>
      <c r="C8" s="2"/>
      <c r="D8" s="5"/>
      <c r="E8" s="5">
        <f>B8*$E$49</f>
        <v>600</v>
      </c>
      <c r="F8" s="2"/>
      <c r="G8" s="2" t="s">
        <v>17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1" customFormat="1" x14ac:dyDescent="0.25">
      <c r="A9" s="19" t="s">
        <v>1</v>
      </c>
      <c r="B9" s="17">
        <v>320000</v>
      </c>
      <c r="C9" s="19"/>
      <c r="D9" s="7">
        <f>B9*$D$50</f>
        <v>1664</v>
      </c>
      <c r="E9" s="7">
        <f>B9*E50</f>
        <v>1664</v>
      </c>
      <c r="F9" s="19"/>
      <c r="G9" s="2" t="s">
        <v>18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x14ac:dyDescent="0.25">
      <c r="A10" s="2"/>
      <c r="B10" s="2"/>
      <c r="C10" s="8" t="s">
        <v>2</v>
      </c>
      <c r="D10" s="5">
        <f>SUM(D5:D9)</f>
        <v>4754</v>
      </c>
      <c r="E10" s="5">
        <f>SUM(E5:E9)</f>
        <v>5264</v>
      </c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9" customHeight="1" x14ac:dyDescent="0.25">
      <c r="A11" s="2"/>
      <c r="B11" s="2"/>
      <c r="C11" s="8"/>
      <c r="D11" s="5"/>
      <c r="E11" s="5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x14ac:dyDescent="0.25">
      <c r="A12" s="28"/>
      <c r="B12" s="29" t="s">
        <v>8</v>
      </c>
      <c r="C12" s="29" t="s">
        <v>4</v>
      </c>
      <c r="D12" s="30">
        <f>D10/($B6+$B9+$B7)</f>
        <v>1.3582857142857143E-2</v>
      </c>
      <c r="E12" s="30">
        <f>E10/($B6+$B9+$B7)</f>
        <v>1.504E-2</v>
      </c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25">
      <c r="A14" s="3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x14ac:dyDescent="0.25">
      <c r="A15" s="4" t="s">
        <v>3</v>
      </c>
      <c r="B15" s="5">
        <v>1</v>
      </c>
      <c r="C15" s="5"/>
      <c r="D15" s="5">
        <f>B15*$D$46</f>
        <v>3000</v>
      </c>
      <c r="E15" s="5">
        <f>B15*$E$46</f>
        <v>3000</v>
      </c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x14ac:dyDescent="0.25">
      <c r="A16" s="2" t="s">
        <v>9</v>
      </c>
      <c r="B16" s="5">
        <v>30000</v>
      </c>
      <c r="C16" s="5"/>
      <c r="D16" s="5">
        <f>B16*$D$47</f>
        <v>90</v>
      </c>
      <c r="E16" s="5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25">
      <c r="A17" s="2" t="s">
        <v>10</v>
      </c>
      <c r="B17" s="5">
        <v>0</v>
      </c>
      <c r="C17" s="5"/>
      <c r="D17" s="5">
        <f>B17*$D$48</f>
        <v>0</v>
      </c>
      <c r="E17" s="5"/>
      <c r="F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25">
      <c r="A18" s="2" t="s">
        <v>11</v>
      </c>
      <c r="B18" s="5">
        <f>4</f>
        <v>4</v>
      </c>
      <c r="C18" s="5"/>
      <c r="D18" s="5"/>
      <c r="E18" s="5">
        <f>B18*$E$49</f>
        <v>600</v>
      </c>
      <c r="F18" s="5"/>
      <c r="G18" s="2" t="s">
        <v>17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1" customFormat="1" x14ac:dyDescent="0.25">
      <c r="A19" s="19" t="s">
        <v>1</v>
      </c>
      <c r="B19" s="17">
        <v>110000</v>
      </c>
      <c r="C19" s="17"/>
      <c r="D19" s="7">
        <f>B19*$D$50</f>
        <v>572</v>
      </c>
      <c r="E19" s="7">
        <f>B19*E50</f>
        <v>572</v>
      </c>
      <c r="F19" s="17"/>
      <c r="G19" s="2" t="s">
        <v>18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x14ac:dyDescent="0.25">
      <c r="A20" s="2"/>
      <c r="B20" s="5"/>
      <c r="C20" s="11" t="s">
        <v>2</v>
      </c>
      <c r="D20" s="5">
        <f>SUM(D15:D19)</f>
        <v>3662</v>
      </c>
      <c r="E20" s="5">
        <f>SUM(E15:E19)</f>
        <v>4172</v>
      </c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9" customHeight="1" x14ac:dyDescent="0.25">
      <c r="A21" s="2"/>
      <c r="B21" s="5"/>
      <c r="C21" s="11"/>
      <c r="D21" s="5"/>
      <c r="E21" s="5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.75" customHeight="1" x14ac:dyDescent="0.25">
      <c r="A22" s="28"/>
      <c r="B22" s="29" t="s">
        <v>8</v>
      </c>
      <c r="C22" s="29" t="s">
        <v>4</v>
      </c>
      <c r="D22" s="30">
        <f>D20/($B17+$B16+$B19)</f>
        <v>2.6157142857142858E-2</v>
      </c>
      <c r="E22" s="30">
        <f>E20/($B17+$B16+$B19)</f>
        <v>2.98E-2</v>
      </c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25">
      <c r="A23" s="2"/>
      <c r="B23" s="2"/>
      <c r="C23" s="2"/>
      <c r="D23" s="2"/>
      <c r="E23" s="2"/>
      <c r="F23" s="1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25">
      <c r="A24" s="3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x14ac:dyDescent="0.25">
      <c r="A25" s="4" t="s">
        <v>3</v>
      </c>
      <c r="B25" s="5">
        <v>1</v>
      </c>
      <c r="C25" s="5"/>
      <c r="D25" s="5">
        <f>$D$46</f>
        <v>3000</v>
      </c>
      <c r="E25" s="5">
        <f>B25*$E$46</f>
        <v>3000</v>
      </c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x14ac:dyDescent="0.25">
      <c r="A26" s="2" t="s">
        <v>9</v>
      </c>
      <c r="B26" s="5">
        <v>5000</v>
      </c>
      <c r="C26" s="5"/>
      <c r="D26" s="5">
        <f>B26*$D$47</f>
        <v>15</v>
      </c>
      <c r="E26" s="5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x14ac:dyDescent="0.25">
      <c r="A27" s="2" t="s">
        <v>10</v>
      </c>
      <c r="B27" s="5">
        <v>0</v>
      </c>
      <c r="C27" s="5"/>
      <c r="D27" s="5">
        <f>B27*$D$48</f>
        <v>0</v>
      </c>
      <c r="E27" s="5"/>
      <c r="F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25">
      <c r="A28" s="2" t="s">
        <v>11</v>
      </c>
      <c r="B28" s="5">
        <v>2</v>
      </c>
      <c r="C28" s="5"/>
      <c r="D28" s="5"/>
      <c r="E28" s="5">
        <f>B28*$E$49</f>
        <v>300</v>
      </c>
      <c r="F28" s="5"/>
      <c r="G28" s="2" t="s">
        <v>19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s="1" customFormat="1" x14ac:dyDescent="0.25">
      <c r="A29" s="19" t="s">
        <v>1</v>
      </c>
      <c r="B29" s="17">
        <v>14000</v>
      </c>
      <c r="C29" s="17"/>
      <c r="D29" s="7">
        <f>B29*$D$50</f>
        <v>72.8</v>
      </c>
      <c r="E29" s="7">
        <f>B29*E50</f>
        <v>72.8</v>
      </c>
      <c r="F29" s="17"/>
      <c r="G29" s="2" t="s">
        <v>18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1:60" x14ac:dyDescent="0.25">
      <c r="A30" s="2"/>
      <c r="B30" s="5"/>
      <c r="C30" s="11" t="s">
        <v>2</v>
      </c>
      <c r="D30" s="5">
        <f>SUM(D25:D29)</f>
        <v>3087.8</v>
      </c>
      <c r="E30" s="5">
        <f>SUM(E25:E29)</f>
        <v>3372.8</v>
      </c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8.25" customHeight="1" x14ac:dyDescent="0.25">
      <c r="A31" s="2"/>
      <c r="B31" s="5"/>
      <c r="C31" s="11"/>
      <c r="D31" s="5"/>
      <c r="E31" s="5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25">
      <c r="A32" s="28"/>
      <c r="B32" s="29" t="s">
        <v>8</v>
      </c>
      <c r="C32" s="29" t="s">
        <v>4</v>
      </c>
      <c r="D32" s="30">
        <f>D30/($B27+$B26+$B29)</f>
        <v>0.16251578947368422</v>
      </c>
      <c r="E32" s="30">
        <f>E30/($B27+$B26+$B29)</f>
        <v>0.17751578947368421</v>
      </c>
      <c r="F32" s="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25">
      <c r="A33" s="2"/>
      <c r="B33" s="2"/>
      <c r="C33" s="2"/>
      <c r="D33" s="2"/>
      <c r="E33" s="2"/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25">
      <c r="A34" s="3" t="s">
        <v>16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25">
      <c r="A35" s="4" t="s">
        <v>3</v>
      </c>
      <c r="B35" s="5">
        <v>1</v>
      </c>
      <c r="C35" s="5"/>
      <c r="D35" s="5">
        <f>B35*$D$46</f>
        <v>3000</v>
      </c>
      <c r="E35" s="5">
        <f>B35*$E$46</f>
        <v>3000</v>
      </c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25">
      <c r="A36" s="2" t="s">
        <v>9</v>
      </c>
      <c r="B36" s="5">
        <v>500000</v>
      </c>
      <c r="C36" s="5"/>
      <c r="D36" s="5">
        <f>B36*$D$47</f>
        <v>1500</v>
      </c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25">
      <c r="A37" s="2" t="s">
        <v>10</v>
      </c>
      <c r="B37" s="5">
        <v>500000</v>
      </c>
      <c r="C37" s="5"/>
      <c r="D37" s="5">
        <f>B37*$D$48</f>
        <v>1500</v>
      </c>
      <c r="E37" s="5"/>
      <c r="F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25">
      <c r="A38" s="2" t="s">
        <v>11</v>
      </c>
      <c r="B38" s="5">
        <f>15*4</f>
        <v>60</v>
      </c>
      <c r="C38" s="5"/>
      <c r="D38" s="5"/>
      <c r="E38" s="5">
        <f>B38*$E$49</f>
        <v>9000</v>
      </c>
      <c r="F38" s="5"/>
      <c r="G38" s="2" t="s">
        <v>17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1" customFormat="1" x14ac:dyDescent="0.25">
      <c r="A39" s="19" t="s">
        <v>1</v>
      </c>
      <c r="B39" s="17">
        <v>5000000</v>
      </c>
      <c r="C39" s="17"/>
      <c r="D39" s="7">
        <f>B39*$D$50</f>
        <v>26000</v>
      </c>
      <c r="E39" s="7">
        <f>B39*E50</f>
        <v>26000</v>
      </c>
      <c r="F39" s="17"/>
      <c r="G39" s="2" t="s">
        <v>18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x14ac:dyDescent="0.25">
      <c r="A40" s="2"/>
      <c r="B40" s="5"/>
      <c r="C40" s="11" t="s">
        <v>2</v>
      </c>
      <c r="D40" s="5">
        <f>SUM(D35:D39)</f>
        <v>32000</v>
      </c>
      <c r="E40" s="5">
        <f>SUM(E35:E39)</f>
        <v>38000</v>
      </c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9" customHeight="1" x14ac:dyDescent="0.25">
      <c r="A41" s="2"/>
      <c r="B41" s="5"/>
      <c r="C41" s="11"/>
      <c r="D41" s="5"/>
      <c r="E41" s="5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25">
      <c r="A42" s="28"/>
      <c r="B42" s="29" t="s">
        <v>8</v>
      </c>
      <c r="C42" s="29" t="s">
        <v>4</v>
      </c>
      <c r="D42" s="30">
        <f>D40/($B37+$B39+$B36)</f>
        <v>5.3333333333333332E-3</v>
      </c>
      <c r="E42" s="30">
        <f>E40/($B37+$B39+$B36)</f>
        <v>6.3333333333333332E-3</v>
      </c>
      <c r="F42" s="1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45" x14ac:dyDescent="0.25">
      <c r="A45" s="12"/>
      <c r="B45" s="13"/>
      <c r="C45" s="14"/>
      <c r="D45" s="26" t="s">
        <v>7</v>
      </c>
      <c r="E45" s="27" t="s">
        <v>14</v>
      </c>
      <c r="F45" s="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25">
      <c r="A46" s="15" t="s">
        <v>0</v>
      </c>
      <c r="B46" s="16"/>
      <c r="C46" s="17"/>
      <c r="D46" s="18">
        <v>3000</v>
      </c>
      <c r="E46" s="18">
        <v>3000</v>
      </c>
      <c r="F46" s="17" t="s">
        <v>20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25">
      <c r="A47" s="2" t="s">
        <v>9</v>
      </c>
      <c r="B47" s="16"/>
      <c r="C47" s="17"/>
      <c r="D47" s="23">
        <v>3.0000000000000001E-3</v>
      </c>
      <c r="E47" s="24"/>
      <c r="F47" s="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25">
      <c r="A48" s="2" t="s">
        <v>10</v>
      </c>
      <c r="B48" s="16"/>
      <c r="C48" s="17"/>
      <c r="D48" s="23">
        <v>3.0000000000000001E-3</v>
      </c>
      <c r="E48" s="18"/>
      <c r="F48" s="1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25">
      <c r="A49" s="2" t="s">
        <v>15</v>
      </c>
      <c r="B49" s="16"/>
      <c r="C49" s="17"/>
      <c r="D49" s="23"/>
      <c r="E49" s="18">
        <v>150</v>
      </c>
      <c r="F49" s="1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25">
      <c r="A50" s="22" t="s">
        <v>21</v>
      </c>
      <c r="B50" s="20"/>
      <c r="C50" s="6"/>
      <c r="D50" s="21">
        <v>5.1999999999999998E-3</v>
      </c>
      <c r="E50" s="21">
        <v>5.1999999999999998E-3</v>
      </c>
      <c r="F50" s="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6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6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6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6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6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6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6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6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6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6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6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6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6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</sheetData>
  <pageMargins left="0.7" right="0.7" top="0.75" bottom="0.75" header="0.3" footer="0.3"/>
  <pageSetup paperSize="9" scale="1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grid dokumentti" ma:contentTypeID="0x0101009B1CF0A8B825457CA8066446B0F7561E00588F2B53437584479D52BDA5E26D82F7" ma:contentTypeVersion="3" ma:contentTypeDescription="Luo uusi asiakirja." ma:contentTypeScope="" ma:versionID="0acd5ec1edd376f9893f6d8ce5f45c55">
  <xsd:schema xmlns:xsd="http://www.w3.org/2001/XMLSchema" xmlns:xs="http://www.w3.org/2001/XMLSchema" xmlns:p="http://schemas.microsoft.com/office/2006/metadata/properties" xmlns:ns3="b2d83a35-93b3-481a-95b2-9424728a643a" targetNamespace="http://schemas.microsoft.com/office/2006/metadata/properties" ma:root="true" ma:fieldsID="281f5f6713c15583618829ef53e75941" ns3:_="">
    <xsd:import namespace="b2d83a35-93b3-481a-95b2-9424728a643a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DocumentCategoryHiddenNoteField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83a35-93b3-481a-95b2-9424728a643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b6e95ad-8a78-4369-a05e-19197dc30cc5}" ma:internalName="TaxCatchAll" ma:showField="CatchAllData" ma:web="b2d83a35-93b3-481a-95b2-9424728a64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CategoryHiddenNoteField" ma:index="11" nillable="true" ma:taxonomy="true" ma:internalName="DocumentCategoryHiddenNoteField" ma:taxonomyFieldName="DocumentCategory" ma:displayName="Dokumentin tyyppi" ma:fieldId="{629c52bf-605e-45be-aced-c67c542104a1}" ma:sspId="f0d1fbad-ac4d-4e8a-9ba3-0cd59bb7b8fe" ma:termSetId="9c66600e-e659-4742-878f-d6799a32fd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2" nillable="true" ma:taxonomy="true" ma:internalName="TaxKeywordTaxHTField" ma:taxonomyFieldName="TaxKeyword" ma:displayName="Avainsanat" ma:fieldId="{23f27201-bee3-471e-b2e7-b64fd8b7ca38}" ma:taxonomyMulti="true" ma:sspId="f0d1fbad-ac4d-4e8a-9ba3-0cd59bb7b8f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b2d83a35-93b3-481a-95b2-9424728a643a"/>
    <TaxKeywordTaxHTField xmlns="b2d83a35-93b3-481a-95b2-9424728a643a">
      <Terms xmlns="http://schemas.microsoft.com/office/infopath/2007/PartnerControls"/>
    </TaxKeywordTaxHTField>
    <DocumentCategoryHiddenNoteField xmlns="b2d83a35-93b3-481a-95b2-9424728a643a">
      <Terms xmlns="http://schemas.microsoft.com/office/infopath/2007/PartnerControls"/>
    </DocumentCategoryHiddenNote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1F1F1-113F-43E6-A31D-765323A19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83a35-93b3-481a-95b2-9424728a6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C5849F-8223-4479-903C-ABA0EC34DA9A}">
  <ds:schemaRefs>
    <ds:schemaRef ds:uri="http://schemas.microsoft.com/office/infopath/2007/PartnerControls"/>
    <ds:schemaRef ds:uri="b2d83a35-93b3-481a-95b2-9424728a643a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578D94-B83E-4F0E-915E-4205352B2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Esimerkit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 otsikkoa</dc:title>
  <dc:subject/>
  <dc:creator/>
  <cp:keywords/>
  <cp:lastModifiedBy/>
  <dcterms:created xsi:type="dcterms:W3CDTF">2014-02-24T11:09:44Z</dcterms:created>
  <dcterms:modified xsi:type="dcterms:W3CDTF">2021-11-15T12:20:26Z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0x0101009B1CF0A8B825457CA8066446B0F7561E00588F2B53437584479D52BDA5E26D82F7</vt:lpwstr>
  </property>
  <property fmtid="{D5CDD505-2E9C-101B-9397-08002B2CF9AE}" pid="4" name="DocumentCategory">
    <vt:lpwstr/>
  </property>
</Properties>
</file>