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03104008\Desktop\"/>
    </mc:Choice>
  </mc:AlternateContent>
  <xr:revisionPtr revIDLastSave="0" documentId="13_ncr:1_{6B243789-C158-494B-9236-3B9BD154532B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Laskentatyökalu" sheetId="2" r:id="rId1"/>
    <sheet name="Esimerkki" sheetId="4" r:id="rId2"/>
    <sheet name="Referenssihyötysuhteet" sheetId="1" r:id="rId3"/>
  </sheets>
  <externalReferences>
    <externalReference r:id="rId4"/>
  </externalReferences>
  <definedNames>
    <definedName name="EUconst_Unit">[1]EUwideConstants!$B$11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43" i="4" l="1"/>
  <c r="J43" i="4"/>
  <c r="I43" i="4"/>
  <c r="H43" i="4"/>
  <c r="G43" i="4"/>
  <c r="D53" i="4"/>
  <c r="F53" i="4" s="1"/>
  <c r="D52" i="4"/>
  <c r="F52" i="4" s="1"/>
  <c r="D51" i="4"/>
  <c r="F51" i="4" s="1"/>
  <c r="D50" i="4"/>
  <c r="E50" i="4" s="1"/>
  <c r="D49" i="4"/>
  <c r="F49" i="4" s="1"/>
  <c r="D48" i="4"/>
  <c r="F48" i="4" s="1"/>
  <c r="D47" i="4"/>
  <c r="F47" i="4" s="1"/>
  <c r="D46" i="4"/>
  <c r="E46" i="4" s="1"/>
  <c r="D45" i="4"/>
  <c r="F45" i="4" s="1"/>
  <c r="D44" i="4"/>
  <c r="F44" i="4" s="1"/>
  <c r="D43" i="4"/>
  <c r="F43" i="4" s="1"/>
  <c r="D42" i="4"/>
  <c r="E42" i="4" s="1"/>
  <c r="D41" i="4"/>
  <c r="F41" i="4" s="1"/>
  <c r="F24" i="4"/>
  <c r="E24" i="4"/>
  <c r="D24" i="4"/>
  <c r="D23" i="4"/>
  <c r="F23" i="4" s="1"/>
  <c r="D22" i="4"/>
  <c r="F22" i="4" s="1"/>
  <c r="D21" i="4"/>
  <c r="F21" i="4" s="1"/>
  <c r="D20" i="4"/>
  <c r="F20" i="4" s="1"/>
  <c r="D19" i="4"/>
  <c r="F19" i="4" s="1"/>
  <c r="D18" i="4"/>
  <c r="F18" i="4" s="1"/>
  <c r="D17" i="4"/>
  <c r="E17" i="4" s="1"/>
  <c r="F16" i="4"/>
  <c r="E16" i="4"/>
  <c r="D16" i="4"/>
  <c r="D15" i="4"/>
  <c r="F15" i="4" s="1"/>
  <c r="E14" i="4"/>
  <c r="D14" i="4"/>
  <c r="F14" i="4" s="1"/>
  <c r="D13" i="4"/>
  <c r="F13" i="4" s="1"/>
  <c r="D12" i="4"/>
  <c r="F12" i="4" s="1"/>
  <c r="D43" i="2"/>
  <c r="F43" i="2" s="1"/>
  <c r="D15" i="2"/>
  <c r="F15" i="2" s="1"/>
  <c r="E15" i="2"/>
  <c r="D16" i="2"/>
  <c r="E16" i="2" s="1"/>
  <c r="D17" i="2"/>
  <c r="F17" i="2" s="1"/>
  <c r="E17" i="2"/>
  <c r="D18" i="2"/>
  <c r="E18" i="2"/>
  <c r="F18" i="2"/>
  <c r="D19" i="2"/>
  <c r="F19" i="2" s="1"/>
  <c r="E19" i="2"/>
  <c r="D20" i="2"/>
  <c r="E20" i="2" s="1"/>
  <c r="D21" i="2"/>
  <c r="F21" i="2" s="1"/>
  <c r="E21" i="2"/>
  <c r="D22" i="2"/>
  <c r="F22" i="2" s="1"/>
  <c r="E22" i="2"/>
  <c r="D23" i="2"/>
  <c r="F23" i="2" s="1"/>
  <c r="E23" i="2"/>
  <c r="D24" i="2"/>
  <c r="E24" i="2" s="1"/>
  <c r="D25" i="2"/>
  <c r="F25" i="2" s="1"/>
  <c r="E25" i="2"/>
  <c r="D26" i="2"/>
  <c r="F26" i="2" s="1"/>
  <c r="E26" i="2"/>
  <c r="E19" i="4" l="1"/>
  <c r="E22" i="4"/>
  <c r="E43" i="4"/>
  <c r="F17" i="4"/>
  <c r="H60" i="4" s="1"/>
  <c r="F46" i="4"/>
  <c r="E53" i="4"/>
  <c r="E51" i="4"/>
  <c r="E21" i="4"/>
  <c r="J60" i="4"/>
  <c r="E18" i="4"/>
  <c r="E20" i="4"/>
  <c r="E23" i="4"/>
  <c r="F42" i="4"/>
  <c r="G60" i="4" s="1"/>
  <c r="E47" i="4"/>
  <c r="F50" i="4"/>
  <c r="E52" i="4"/>
  <c r="K60" i="4"/>
  <c r="E13" i="4"/>
  <c r="J30" i="4" s="1"/>
  <c r="E45" i="4"/>
  <c r="E48" i="4"/>
  <c r="E15" i="4"/>
  <c r="E12" i="4"/>
  <c r="I30" i="4" s="1"/>
  <c r="E41" i="4"/>
  <c r="E44" i="4"/>
  <c r="E49" i="4"/>
  <c r="I31" i="4"/>
  <c r="J31" i="4"/>
  <c r="G31" i="4"/>
  <c r="K31" i="4"/>
  <c r="H31" i="4"/>
  <c r="E43" i="2"/>
  <c r="F24" i="2"/>
  <c r="F20" i="2"/>
  <c r="F16" i="2"/>
  <c r="I60" i="4" l="1"/>
  <c r="I59" i="4"/>
  <c r="K59" i="4"/>
  <c r="H59" i="4"/>
  <c r="J59" i="4"/>
  <c r="K30" i="4"/>
  <c r="G30" i="4"/>
  <c r="H30" i="4"/>
  <c r="G59" i="4"/>
  <c r="D55" i="2" l="1"/>
  <c r="D54" i="2"/>
  <c r="D53" i="2"/>
  <c r="D52" i="2"/>
  <c r="D51" i="2"/>
  <c r="D50" i="2"/>
  <c r="D49" i="2"/>
  <c r="D48" i="2"/>
  <c r="D47" i="2"/>
  <c r="D46" i="2"/>
  <c r="D45" i="2"/>
  <c r="D44" i="2"/>
  <c r="E54" i="2" l="1"/>
  <c r="F54" i="2"/>
  <c r="F47" i="2"/>
  <c r="E47" i="2"/>
  <c r="E51" i="2"/>
  <c r="F51" i="2"/>
  <c r="F55" i="2"/>
  <c r="E55" i="2"/>
  <c r="F46" i="2"/>
  <c r="E46" i="2"/>
  <c r="E44" i="2"/>
  <c r="F44" i="2"/>
  <c r="E52" i="2"/>
  <c r="F52" i="2"/>
  <c r="F50" i="2"/>
  <c r="E50" i="2"/>
  <c r="F48" i="2"/>
  <c r="E48" i="2"/>
  <c r="F45" i="2"/>
  <c r="E45" i="2"/>
  <c r="F49" i="2"/>
  <c r="E49" i="2"/>
  <c r="E53" i="2"/>
  <c r="F53" i="2"/>
  <c r="I61" i="2" l="1"/>
  <c r="J61" i="2"/>
  <c r="G61" i="2"/>
  <c r="H61" i="2"/>
  <c r="K61" i="2"/>
  <c r="G62" i="2"/>
  <c r="H62" i="2"/>
  <c r="I62" i="2"/>
  <c r="J62" i="2"/>
  <c r="K62" i="2"/>
  <c r="D14" i="2" l="1"/>
  <c r="E14" i="2" s="1"/>
  <c r="H32" i="2" l="1"/>
  <c r="J32" i="2"/>
  <c r="K32" i="2"/>
  <c r="I32" i="2"/>
  <c r="G32" i="2"/>
  <c r="F14" i="2"/>
  <c r="H33" i="2" l="1"/>
  <c r="G33" i="2"/>
  <c r="I33" i="2"/>
  <c r="J33" i="2"/>
  <c r="K33" i="2"/>
</calcChain>
</file>

<file path=xl/sharedStrings.xml><?xml version="1.0" encoding="utf-8"?>
<sst xmlns="http://schemas.openxmlformats.org/spreadsheetml/2006/main" count="188" uniqueCount="75">
  <si>
    <t>Luokka</t>
  </si>
  <si>
    <t>Polttoaine</t>
  </si>
  <si>
    <t>Rakentamisvuosi</t>
  </si>
  <si>
    <t>Ennen vuotta 2012</t>
  </si>
  <si>
    <t>2012–2015</t>
  </si>
  <si>
    <t>Vuodesta 2016</t>
  </si>
  <si>
    <t>Kiinteät</t>
  </si>
  <si>
    <t>S1</t>
  </si>
  <si>
    <t>Kivihiili, myös antrasiitti, bituminen kivihiili, puolibituminen kivihiili, koksi, puolikoksi ja petrolikoksi</t>
  </si>
  <si>
    <t>S2</t>
  </si>
  <si>
    <t>Ruskohiili, ruskohiilibriketit ja liuskeöljy</t>
  </si>
  <si>
    <t>S3</t>
  </si>
  <si>
    <t>Turve ja turvebriketit</t>
  </si>
  <si>
    <t>S4</t>
  </si>
  <si>
    <t>Kuiva biomassa, myös puu ja muu kiinteä biomassa, joihin kuuluvat puupelletit ja -briketit, kuivatut puulastut, puhdas ja kuiva jätepuuta, pähkinänkuoret, oliivin kivet ja muut kivet</t>
  </si>
  <si>
    <t>S5</t>
  </si>
  <si>
    <t>Muu kiinteä biomassa, myös muu kuin tyypin S4 puu sekä musta- ja ruskealipeä</t>
  </si>
  <si>
    <t>S6</t>
  </si>
  <si>
    <t>Yhdyskunta- ja teollisuusjäte (uusiutumaton) ja uusiutuva/biologisesti hajoava jäte</t>
  </si>
  <si>
    <t>Nesteet</t>
  </si>
  <si>
    <t>L7</t>
  </si>
  <si>
    <t>Raskas polttoöljy, kaasu/dieselöljy ja muut öljytuotteet</t>
  </si>
  <si>
    <t>L8</t>
  </si>
  <si>
    <t>Bionesteet, myös biometanoli, bioetanoli, biobutanoli, biodiesel ja muut bionesteet</t>
  </si>
  <si>
    <t>L9</t>
  </si>
  <si>
    <t>Jätenesteet, myös biologisesti hajoavat ja uusiutumattomat jätteet (mukaan lukien tali, rasva ja mäski)</t>
  </si>
  <si>
    <t>Kaasumaiset</t>
  </si>
  <si>
    <t>G10</t>
  </si>
  <si>
    <t>Maakaasu, nestekaasu, nesteytetty maakaasu ja biometaani</t>
  </si>
  <si>
    <t>G11</t>
  </si>
  <si>
    <t>Vedyn ja synteesikaasun jalostuskaasut</t>
  </si>
  <si>
    <t>G12</t>
  </si>
  <si>
    <t>Anaerobisesta mädätyksestä, kaatopaikoilta ja jäteveden käsittelystä saatava biokaasu</t>
  </si>
  <si>
    <t>G13</t>
  </si>
  <si>
    <t>Koksauskaasu, masuunikaasu, kaivoskaasu ja muut talteen otetut kaasut (ei kuitenkaan jalostamokaasu)</t>
  </si>
  <si>
    <t>Muut</t>
  </si>
  <si>
    <t>O14</t>
  </si>
  <si>
    <t>Hukkalämpö (myös korkean lämpötilan prosessien pakokaasut, eksotermisistä kemiallisista reaktioista aiheutuva)</t>
  </si>
  <si>
    <t>O15</t>
  </si>
  <si>
    <t>Ydinvoima</t>
  </si>
  <si>
    <t>O16</t>
  </si>
  <si>
    <t>Aurinkolämpö</t>
  </si>
  <si>
    <t>O17</t>
  </si>
  <si>
    <t>Geoterminen energia</t>
  </si>
  <si>
    <t>O18</t>
  </si>
  <si>
    <t>Muut polttoaineet, joita ei ole mainittu edellä</t>
  </si>
  <si>
    <t>Sähkön referenssihyötysuhteet</t>
  </si>
  <si>
    <t>Ennen vuotta 2016</t>
  </si>
  <si>
    <t>Kuuma vesi</t>
  </si>
  <si>
    <t>Höyry (1)</t>
  </si>
  <si>
    <t>Pakokaasujen suora käyttö (2)</t>
  </si>
  <si>
    <t>Kuiva biomassa, myös puu ja muu kiinteä biomassa, joihin kuuluvat puupelletit ja —briketit, kuivatut puulastut, puhdas ja kuiva jätepuuta, pähkinänkuoret, oliivin kivet ja muut kivet</t>
  </si>
  <si>
    <t>Muu kiinteä biomassa, myös muu kuin tyypin S4 puu sekä musta— ja ruskealipeä</t>
  </si>
  <si>
    <t>Yhdyskunta— ja teollisuusjäte (uusiutumaton) ja uusiutuva/biologisesti hajoava jäte</t>
  </si>
  <si>
    <t>Lämmön referenssihyötysuhteet</t>
  </si>
  <si>
    <t>Heat production</t>
  </si>
  <si>
    <t>Electricity production</t>
  </si>
  <si>
    <t>polttoaineluokka</t>
  </si>
  <si>
    <t>Polttoaineiden käytön mukaan painotettu keskiarvo</t>
  </si>
  <si>
    <t>Polttoaineen syöttö</t>
  </si>
  <si>
    <t>Referenssihyötysuhde</t>
  </si>
  <si>
    <t>Lämpö</t>
  </si>
  <si>
    <t>Sähkö</t>
  </si>
  <si>
    <t>—</t>
  </si>
  <si>
    <t>Aputaulukko</t>
  </si>
  <si>
    <t>NIM lomakkeella tarvittava tieto</t>
  </si>
  <si>
    <t>CHP työkaluun syötettävät tiedot - NIM-lomake, D_Emissions -välilehti, solut I 172 : M 173</t>
  </si>
  <si>
    <t>CHP työkaluun syötettävät tiedot - NIM-lomake, D_Emissions -välilehti, solut I 123 : M 124</t>
  </si>
  <si>
    <t>Laskentaan tarvittava tieto</t>
  </si>
  <si>
    <t>Osuus (%) tai energiaisältö (TJ tai MWh)</t>
  </si>
  <si>
    <t>CHP työkalu 1</t>
  </si>
  <si>
    <t>CHP työkalu 2</t>
  </si>
  <si>
    <t>Kattilan rakentamisajankohta</t>
  </si>
  <si>
    <t>CHP referenssihyötysuhteiden laskenta monipolttoainekattiloille</t>
  </si>
  <si>
    <t>Vastuuvapauslauseke: Tämä laskentatyökalu ja sen sisältämät laskentakaavat ovat luotuja yksinomaan informatiivisessa tarkoituksessa. Työ-ja elinkeinoministeriö ja Energiavirasto eivät anna mitään takuita laskentatyökalun ja sen sisältämien tietojen oikeellisuudesta, täydellisyydestä tai virheettömyydestä.  Työ-ja elinkeinoministeriö ja Energiavirasto eivät ole vastuussa suorista ja/tai epäsuorista vahingoista tai menetyksistä, joita käyttäjälle saattaa aiheutua tämän laskentatyökalun, sen sisältämien tietojen tai laskentakaavojen kaavojen käyttämisestä. Laskentatyökalun sekä sen sisältämien tietojen ja laskentakaavojen käyttäminen on yksinomaan käyttäjän vastuulla.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</si>
</sst>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Inherit"/>
    </font>
    <font>
      <b/>
      <sz val="9.9"/>
      <color theme="1"/>
      <name val="Inherit"/>
    </font>
    <font>
      <sz val="9.9"/>
      <color theme="1"/>
      <name val="Inherit"/>
    </font>
    <font>
      <b/>
      <sz val="12"/>
      <color rgb="FF000000"/>
      <name val="Times New Roman"/>
      <family val="1"/>
    </font>
    <font>
      <b/>
      <sz val="9.9"/>
      <color rgb="FF000000"/>
      <name val="Inherit"/>
    </font>
    <font>
      <sz val="9.9"/>
      <color rgb="FF000000"/>
      <name val="Inherit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10" fillId="2" borderId="1" xfId="2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2" fillId="0" borderId="0" xfId="0" applyFont="1"/>
    <xf numFmtId="0" fontId="0" fillId="4" borderId="0" xfId="0" applyFill="1"/>
    <xf numFmtId="0" fontId="3" fillId="5" borderId="0" xfId="0" applyFont="1" applyFill="1"/>
    <xf numFmtId="0" fontId="0" fillId="3" borderId="0" xfId="0" applyFill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0" xfId="0" applyBorder="1"/>
    <xf numFmtId="0" fontId="0" fillId="0" borderId="15" xfId="0" applyBorder="1"/>
    <xf numFmtId="10" fontId="0" fillId="3" borderId="0" xfId="1" applyNumberFormat="1" applyFont="1" applyFill="1" applyBorder="1"/>
    <xf numFmtId="0" fontId="0" fillId="0" borderId="20" xfId="0" applyBorder="1"/>
    <xf numFmtId="0" fontId="0" fillId="0" borderId="14" xfId="0" applyBorder="1"/>
    <xf numFmtId="0" fontId="0" fillId="0" borderId="21" xfId="0" applyBorder="1"/>
    <xf numFmtId="0" fontId="0" fillId="0" borderId="0" xfId="0" applyBorder="1" applyAlignment="1">
      <alignment horizontal="right"/>
    </xf>
    <xf numFmtId="0" fontId="0" fillId="4" borderId="0" xfId="0" applyFill="1" applyBorder="1"/>
    <xf numFmtId="0" fontId="3" fillId="5" borderId="0" xfId="0" applyFont="1" applyFill="1" applyBorder="1" applyAlignment="1">
      <alignment horizontal="right"/>
    </xf>
    <xf numFmtId="2" fontId="3" fillId="5" borderId="0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0" fillId="6" borderId="22" xfId="0" applyFill="1" applyBorder="1" applyAlignment="1">
      <alignment horizontal="left" vertical="center" wrapText="1"/>
    </xf>
    <xf numFmtId="0" fontId="0" fillId="6" borderId="23" xfId="0" applyFill="1" applyBorder="1" applyAlignment="1">
      <alignment horizontal="left" vertical="center" wrapText="1"/>
    </xf>
    <xf numFmtId="0" fontId="0" fillId="6" borderId="24" xfId="0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akko%20Saarela/Downloads/Toiminnanharjoittaja_Laitos_NIMsBL201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_Contents"/>
      <sheetName val="b_Guidelines &amp; conditions"/>
      <sheetName val="A_InstallationData"/>
      <sheetName val="B+C_Emissions_Y1"/>
      <sheetName val="B+C_Emissions_Y2"/>
      <sheetName val="B+C_Emissions_Y3"/>
      <sheetName val="B+C_Emissions_Y4"/>
      <sheetName val="B+C_Emissions_Y5"/>
      <sheetName val="D_Emissions"/>
      <sheetName val="E_EnergyFlows"/>
      <sheetName val="F_ProductBM"/>
      <sheetName val="G_Fall-back"/>
      <sheetName val="H_SpecialBM"/>
      <sheetName val="I_MSspecific"/>
      <sheetName val="J_Comments"/>
      <sheetName val="K_Summary"/>
      <sheetName val="EUwideConstants"/>
      <sheetName val="MSParameters"/>
      <sheetName val="Translations"/>
      <sheetName val="VersionDocument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B11" t="str">
            <v>Unit</v>
          </cell>
        </row>
      </sheetData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eur-lex.europa.eu/legal-content/FI/TXT/HTML/?uri=CELEX:32015R2402&amp;from=EN" TargetMode="External"/><Relationship Id="rId2" Type="http://schemas.openxmlformats.org/officeDocument/2006/relationships/hyperlink" Target="https://eur-lex.europa.eu/legal-content/FI/TXT/HTML/?uri=CELEX:32015R2402&amp;from=EN" TargetMode="External"/><Relationship Id="rId1" Type="http://schemas.openxmlformats.org/officeDocument/2006/relationships/hyperlink" Target="https://eur-lex.europa.eu/legal-content/FI/TXT/HTML/?uri=CELEX:32015R2402&amp;from=EN" TargetMode="External"/><Relationship Id="rId4" Type="http://schemas.openxmlformats.org/officeDocument/2006/relationships/hyperlink" Target="https://eur-lex.europa.eu/legal-content/FI/TXT/HTML/?uri=CELEX:32015R2402&amp;from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"/>
  <sheetViews>
    <sheetView tabSelected="1" workbookViewId="0">
      <selection activeCell="A2" sqref="A2"/>
    </sheetView>
  </sheetViews>
  <sheetFormatPr defaultRowHeight="14.5"/>
  <cols>
    <col min="3" max="3" width="93.08984375" bestFit="1" customWidth="1"/>
    <col min="4" max="4" width="20.08984375" bestFit="1" customWidth="1"/>
    <col min="5" max="5" width="20.08984375" customWidth="1"/>
    <col min="6" max="6" width="21.08984375" bestFit="1" customWidth="1"/>
  </cols>
  <sheetData>
    <row r="1" spans="1:13" ht="56.25" customHeight="1">
      <c r="A1" s="30" t="s">
        <v>74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>
      <c r="A3" s="10" t="s">
        <v>73</v>
      </c>
    </row>
    <row r="4" spans="1:13">
      <c r="A4" s="10"/>
    </row>
    <row r="5" spans="1:13">
      <c r="B5" s="11"/>
      <c r="C5" t="s">
        <v>68</v>
      </c>
    </row>
    <row r="6" spans="1:13">
      <c r="B6" s="12"/>
      <c r="C6" t="s">
        <v>64</v>
      </c>
    </row>
    <row r="7" spans="1:13">
      <c r="B7" s="13"/>
      <c r="C7" t="s">
        <v>65</v>
      </c>
    </row>
    <row r="9" spans="1:13"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</row>
    <row r="10" spans="1:13">
      <c r="B10" s="17"/>
      <c r="C10" s="18" t="s">
        <v>70</v>
      </c>
      <c r="D10" s="18"/>
      <c r="E10" s="18"/>
      <c r="F10" s="18"/>
      <c r="G10" s="18"/>
      <c r="H10" s="18"/>
      <c r="I10" s="18"/>
      <c r="J10" s="18"/>
      <c r="K10" s="18"/>
      <c r="L10" s="18"/>
      <c r="M10" s="19"/>
    </row>
    <row r="11" spans="1:13">
      <c r="B11" s="17"/>
      <c r="C11" s="24" t="s">
        <v>72</v>
      </c>
      <c r="D11" s="25"/>
      <c r="E11" s="24"/>
      <c r="F11" s="24"/>
      <c r="G11" s="29" t="s">
        <v>59</v>
      </c>
      <c r="H11" s="29"/>
      <c r="I11" s="29"/>
      <c r="J11" s="29"/>
      <c r="K11" s="29"/>
      <c r="L11" s="18"/>
      <c r="M11" s="19"/>
    </row>
    <row r="12" spans="1:13">
      <c r="B12" s="17"/>
      <c r="C12" s="18"/>
      <c r="D12" s="24"/>
      <c r="E12" s="29" t="s">
        <v>60</v>
      </c>
      <c r="F12" s="29"/>
      <c r="G12" s="29" t="s">
        <v>69</v>
      </c>
      <c r="H12" s="29"/>
      <c r="I12" s="29"/>
      <c r="J12" s="29"/>
      <c r="K12" s="29"/>
      <c r="L12" s="18"/>
      <c r="M12" s="19"/>
    </row>
    <row r="13" spans="1:13">
      <c r="B13" s="17"/>
      <c r="C13" s="18" t="s">
        <v>1</v>
      </c>
      <c r="D13" s="24" t="s">
        <v>57</v>
      </c>
      <c r="E13" s="24" t="s">
        <v>61</v>
      </c>
      <c r="F13" s="24" t="s">
        <v>62</v>
      </c>
      <c r="G13" s="18">
        <v>2014</v>
      </c>
      <c r="H13" s="18">
        <v>2015</v>
      </c>
      <c r="I13" s="18">
        <v>2016</v>
      </c>
      <c r="J13" s="18">
        <v>2017</v>
      </c>
      <c r="K13" s="18">
        <v>2018</v>
      </c>
      <c r="L13" s="18"/>
      <c r="M13" s="19"/>
    </row>
    <row r="14" spans="1:13">
      <c r="B14" s="17"/>
      <c r="C14" s="25"/>
      <c r="D14" s="26" t="str">
        <f>IFERROR(INDEX(Referenssihyötysuhteet!$B$4:$B$21,MATCH(C14,Referenssihyötysuhteet!$C$4:$C$21,0)),"")</f>
        <v/>
      </c>
      <c r="E14" s="26" t="str">
        <f>IF(ISBLANK($D$11),"",IFERROR(VLOOKUP(D14,Referenssihyötysuhteet!$B$29:$I$46,IF($D$11=Referenssihyötysuhteet!$G$27,7,4),FALSE),""))</f>
        <v/>
      </c>
      <c r="F14" s="27" t="str">
        <f>IFERROR(VLOOKUP(D14,Referenssihyötysuhteet!$B$4:$F$21,2+MATCH($D$11,Referenssihyötysuhteet!$D$3:$F$3,0),FALSE),"")</f>
        <v/>
      </c>
      <c r="G14" s="25"/>
      <c r="H14" s="25"/>
      <c r="I14" s="25"/>
      <c r="J14" s="25"/>
      <c r="K14" s="25"/>
      <c r="L14" s="18"/>
      <c r="M14" s="19"/>
    </row>
    <row r="15" spans="1:13">
      <c r="B15" s="17"/>
      <c r="C15" s="25"/>
      <c r="D15" s="26" t="str">
        <f>IFERROR(INDEX(Referenssihyötysuhteet!$B$4:$B$21,MATCH(C15,Referenssihyötysuhteet!$C$4:$C$21,0)),"")</f>
        <v/>
      </c>
      <c r="E15" s="26" t="str">
        <f>IF(ISBLANK($D$11),"",IFERROR(VLOOKUP(D15,Referenssihyötysuhteet!$B$29:$I$46,IF($D$11=Referenssihyötysuhteet!$G$27,7,4),FALSE),""))</f>
        <v/>
      </c>
      <c r="F15" s="27" t="str">
        <f>IFERROR(VLOOKUP(D15,Referenssihyötysuhteet!$B$4:$F$21,2+MATCH($D$11,Referenssihyötysuhteet!$D$3:$F$3,0),FALSE),"")</f>
        <v/>
      </c>
      <c r="G15" s="25"/>
      <c r="H15" s="25"/>
      <c r="I15" s="25"/>
      <c r="J15" s="25"/>
      <c r="K15" s="25"/>
      <c r="L15" s="18"/>
      <c r="M15" s="19"/>
    </row>
    <row r="16" spans="1:13">
      <c r="B16" s="17"/>
      <c r="C16" s="25"/>
      <c r="D16" s="26" t="str">
        <f>IFERROR(INDEX(Referenssihyötysuhteet!$B$4:$B$21,MATCH(C16,Referenssihyötysuhteet!$C$4:$C$21,0)),"")</f>
        <v/>
      </c>
      <c r="E16" s="26" t="str">
        <f>IF(ISBLANK($D$11),"",IFERROR(VLOOKUP(D16,Referenssihyötysuhteet!$B$29:$I$46,IF($D$11=Referenssihyötysuhteet!$G$27,7,4),FALSE),""))</f>
        <v/>
      </c>
      <c r="F16" s="27" t="str">
        <f>IFERROR(VLOOKUP(D16,Referenssihyötysuhteet!$B$4:$F$21,2+MATCH($D$11,Referenssihyötysuhteet!$D$3:$F$3,0),FALSE),"")</f>
        <v/>
      </c>
      <c r="G16" s="25"/>
      <c r="H16" s="25"/>
      <c r="I16" s="25"/>
      <c r="J16" s="25"/>
      <c r="K16" s="25"/>
      <c r="L16" s="18"/>
      <c r="M16" s="19"/>
    </row>
    <row r="17" spans="2:13">
      <c r="B17" s="17"/>
      <c r="C17" s="25"/>
      <c r="D17" s="26" t="str">
        <f>IFERROR(INDEX(Referenssihyötysuhteet!$B$4:$B$21,MATCH(C17,Referenssihyötysuhteet!$C$4:$C$21,0)),"")</f>
        <v/>
      </c>
      <c r="E17" s="26" t="str">
        <f>IF(ISBLANK($D$11),"",IFERROR(VLOOKUP(D17,Referenssihyötysuhteet!$B$29:$I$46,IF($D$11=Referenssihyötysuhteet!$G$27,7,4),FALSE),""))</f>
        <v/>
      </c>
      <c r="F17" s="27" t="str">
        <f>IFERROR(VLOOKUP(D17,Referenssihyötysuhteet!$B$4:$F$21,2+MATCH($D$11,Referenssihyötysuhteet!$D$3:$F$3,0),FALSE),"")</f>
        <v/>
      </c>
      <c r="G17" s="25"/>
      <c r="H17" s="25"/>
      <c r="I17" s="25"/>
      <c r="J17" s="25"/>
      <c r="K17" s="25"/>
      <c r="L17" s="18"/>
      <c r="M17" s="19"/>
    </row>
    <row r="18" spans="2:13">
      <c r="B18" s="17"/>
      <c r="C18" s="25"/>
      <c r="D18" s="26" t="str">
        <f>IFERROR(INDEX(Referenssihyötysuhteet!$B$4:$B$21,MATCH(C18,Referenssihyötysuhteet!$C$4:$C$21,0)),"")</f>
        <v/>
      </c>
      <c r="E18" s="26" t="str">
        <f>IF(ISBLANK($D$11),"",IFERROR(VLOOKUP(D18,Referenssihyötysuhteet!$B$29:$I$46,IF($D$11=Referenssihyötysuhteet!$G$27,7,4),FALSE),""))</f>
        <v/>
      </c>
      <c r="F18" s="27" t="str">
        <f>IFERROR(VLOOKUP(D18,Referenssihyötysuhteet!$B$4:$F$21,2+MATCH($D$11,Referenssihyötysuhteet!$D$3:$F$3,0),FALSE),"")</f>
        <v/>
      </c>
      <c r="G18" s="25"/>
      <c r="H18" s="25"/>
      <c r="I18" s="25"/>
      <c r="J18" s="25"/>
      <c r="K18" s="25"/>
      <c r="L18" s="18"/>
      <c r="M18" s="19"/>
    </row>
    <row r="19" spans="2:13">
      <c r="B19" s="17"/>
      <c r="C19" s="25"/>
      <c r="D19" s="26" t="str">
        <f>IFERROR(INDEX(Referenssihyötysuhteet!$B$4:$B$21,MATCH(C19,Referenssihyötysuhteet!$C$4:$C$21,0)),"")</f>
        <v/>
      </c>
      <c r="E19" s="26" t="str">
        <f>IF(ISBLANK($D$11),"",IFERROR(VLOOKUP(D19,Referenssihyötysuhteet!$B$29:$I$46,IF($D$11=Referenssihyötysuhteet!$G$27,7,4),FALSE),""))</f>
        <v/>
      </c>
      <c r="F19" s="27" t="str">
        <f>IFERROR(VLOOKUP(D19,Referenssihyötysuhteet!$B$4:$F$21,2+MATCH($D$11,Referenssihyötysuhteet!$D$3:$F$3,0),FALSE),"")</f>
        <v/>
      </c>
      <c r="G19" s="25"/>
      <c r="H19" s="25"/>
      <c r="I19" s="25"/>
      <c r="J19" s="25"/>
      <c r="K19" s="25"/>
      <c r="L19" s="18"/>
      <c r="M19" s="19"/>
    </row>
    <row r="20" spans="2:13">
      <c r="B20" s="17"/>
      <c r="C20" s="25"/>
      <c r="D20" s="26" t="str">
        <f>IFERROR(INDEX(Referenssihyötysuhteet!$B$4:$B$21,MATCH(C20,Referenssihyötysuhteet!$C$4:$C$21,0)),"")</f>
        <v/>
      </c>
      <c r="E20" s="26" t="str">
        <f>IF(ISBLANK($D$11),"",IFERROR(VLOOKUP(D20,Referenssihyötysuhteet!$B$29:$I$46,IF($D$11=Referenssihyötysuhteet!$G$27,7,4),FALSE),""))</f>
        <v/>
      </c>
      <c r="F20" s="27" t="str">
        <f>IFERROR(VLOOKUP(D20,Referenssihyötysuhteet!$B$4:$F$21,2+MATCH($D$11,Referenssihyötysuhteet!$D$3:$F$3,0),FALSE),"")</f>
        <v/>
      </c>
      <c r="G20" s="25"/>
      <c r="H20" s="25"/>
      <c r="I20" s="25"/>
      <c r="J20" s="25"/>
      <c r="K20" s="25"/>
      <c r="L20" s="18"/>
      <c r="M20" s="19"/>
    </row>
    <row r="21" spans="2:13">
      <c r="B21" s="17"/>
      <c r="C21" s="25"/>
      <c r="D21" s="26" t="str">
        <f>IFERROR(INDEX(Referenssihyötysuhteet!$B$4:$B$21,MATCH(C21,Referenssihyötysuhteet!$C$4:$C$21,0)),"")</f>
        <v/>
      </c>
      <c r="E21" s="26" t="str">
        <f>IF(ISBLANK($D$11),"",IFERROR(VLOOKUP(D21,Referenssihyötysuhteet!$B$29:$I$46,IF($D$11=Referenssihyötysuhteet!$G$27,7,4),FALSE),""))</f>
        <v/>
      </c>
      <c r="F21" s="27" t="str">
        <f>IFERROR(VLOOKUP(D21,Referenssihyötysuhteet!$B$4:$F$21,2+MATCH($D$11,Referenssihyötysuhteet!$D$3:$F$3,0),FALSE),"")</f>
        <v/>
      </c>
      <c r="G21" s="25"/>
      <c r="H21" s="25"/>
      <c r="I21" s="25"/>
      <c r="J21" s="25"/>
      <c r="K21" s="25"/>
      <c r="L21" s="18"/>
      <c r="M21" s="19"/>
    </row>
    <row r="22" spans="2:13">
      <c r="B22" s="17"/>
      <c r="C22" s="25"/>
      <c r="D22" s="26" t="str">
        <f>IFERROR(INDEX(Referenssihyötysuhteet!$B$4:$B$21,MATCH(C22,Referenssihyötysuhteet!$C$4:$C$21,0)),"")</f>
        <v/>
      </c>
      <c r="E22" s="26" t="str">
        <f>IF(ISBLANK($D$11),"",IFERROR(VLOOKUP(D22,Referenssihyötysuhteet!$B$29:$I$46,IF($D$11=Referenssihyötysuhteet!$G$27,7,4),FALSE),""))</f>
        <v/>
      </c>
      <c r="F22" s="27" t="str">
        <f>IFERROR(VLOOKUP(D22,Referenssihyötysuhteet!$B$4:$F$21,2+MATCH($D$11,Referenssihyötysuhteet!$D$3:$F$3,0),FALSE),"")</f>
        <v/>
      </c>
      <c r="G22" s="25"/>
      <c r="H22" s="25"/>
      <c r="I22" s="25"/>
      <c r="J22" s="25"/>
      <c r="K22" s="25"/>
      <c r="L22" s="18"/>
      <c r="M22" s="19"/>
    </row>
    <row r="23" spans="2:13">
      <c r="B23" s="17"/>
      <c r="C23" s="25"/>
      <c r="D23" s="26" t="str">
        <f>IFERROR(INDEX(Referenssihyötysuhteet!$B$4:$B$21,MATCH(C23,Referenssihyötysuhteet!$C$4:$C$21,0)),"")</f>
        <v/>
      </c>
      <c r="E23" s="26" t="str">
        <f>IF(ISBLANK($D$11),"",IFERROR(VLOOKUP(D23,Referenssihyötysuhteet!$B$29:$I$46,IF($D$11=Referenssihyötysuhteet!$G$27,7,4),FALSE),""))</f>
        <v/>
      </c>
      <c r="F23" s="27" t="str">
        <f>IFERROR(VLOOKUP(D23,Referenssihyötysuhteet!$B$4:$F$21,2+MATCH($D$11,Referenssihyötysuhteet!$D$3:$F$3,0),FALSE),"")</f>
        <v/>
      </c>
      <c r="G23" s="25"/>
      <c r="H23" s="25"/>
      <c r="I23" s="25"/>
      <c r="J23" s="25"/>
      <c r="K23" s="25"/>
      <c r="L23" s="18"/>
      <c r="M23" s="19"/>
    </row>
    <row r="24" spans="2:13">
      <c r="B24" s="17"/>
      <c r="C24" s="25"/>
      <c r="D24" s="26" t="str">
        <f>IFERROR(INDEX(Referenssihyötysuhteet!$B$4:$B$21,MATCH(C24,Referenssihyötysuhteet!$C$4:$C$21,0)),"")</f>
        <v/>
      </c>
      <c r="E24" s="26" t="str">
        <f>IF(ISBLANK($D$11),"",IFERROR(VLOOKUP(D24,Referenssihyötysuhteet!$B$29:$I$46,IF($D$11=Referenssihyötysuhteet!$G$27,7,4),FALSE),""))</f>
        <v/>
      </c>
      <c r="F24" s="27" t="str">
        <f>IFERROR(VLOOKUP(D24,Referenssihyötysuhteet!$B$4:$F$21,2+MATCH($D$11,Referenssihyötysuhteet!$D$3:$F$3,0),FALSE),"")</f>
        <v/>
      </c>
      <c r="G24" s="25"/>
      <c r="H24" s="25"/>
      <c r="I24" s="25"/>
      <c r="J24" s="25"/>
      <c r="K24" s="25"/>
      <c r="L24" s="18"/>
      <c r="M24" s="19"/>
    </row>
    <row r="25" spans="2:13">
      <c r="B25" s="17"/>
      <c r="C25" s="25"/>
      <c r="D25" s="26" t="str">
        <f>IFERROR(INDEX(Referenssihyötysuhteet!$B$4:$B$21,MATCH(C25,Referenssihyötysuhteet!$C$4:$C$21,0)),"")</f>
        <v/>
      </c>
      <c r="E25" s="26" t="str">
        <f>IF(ISBLANK($D$11),"",IFERROR(VLOOKUP(D25,Referenssihyötysuhteet!$B$29:$I$46,IF($D$11=Referenssihyötysuhteet!$G$27,7,4),FALSE),""))</f>
        <v/>
      </c>
      <c r="F25" s="27" t="str">
        <f>IFERROR(VLOOKUP(D25,Referenssihyötysuhteet!$B$4:$F$21,2+MATCH($D$11,Referenssihyötysuhteet!$D$3:$F$3,0),FALSE),"")</f>
        <v/>
      </c>
      <c r="G25" s="25"/>
      <c r="H25" s="25"/>
      <c r="I25" s="25"/>
      <c r="J25" s="25"/>
      <c r="K25" s="25"/>
      <c r="L25" s="18"/>
      <c r="M25" s="19"/>
    </row>
    <row r="26" spans="2:13">
      <c r="B26" s="17"/>
      <c r="C26" s="25"/>
      <c r="D26" s="26" t="str">
        <f>IFERROR(INDEX(Referenssihyötysuhteet!$B$4:$B$21,MATCH(C26,Referenssihyötysuhteet!$C$4:$C$21,0)),"")</f>
        <v/>
      </c>
      <c r="E26" s="26" t="str">
        <f>IF(ISBLANK($D$11),"",IFERROR(VLOOKUP(D26,Referenssihyötysuhteet!$B$29:$I$46,IF($D$11=Referenssihyötysuhteet!$G$27,7,4),FALSE),""))</f>
        <v/>
      </c>
      <c r="F26" s="27" t="str">
        <f>IFERROR(VLOOKUP(D26,Referenssihyötysuhteet!$B$4:$F$21,2+MATCH($D$11,Referenssihyötysuhteet!$D$3:$F$3,0),FALSE),"")</f>
        <v/>
      </c>
      <c r="G26" s="25"/>
      <c r="H26" s="25"/>
      <c r="I26" s="25"/>
      <c r="J26" s="25"/>
      <c r="K26" s="25"/>
      <c r="L26" s="18"/>
      <c r="M26" s="19"/>
    </row>
    <row r="27" spans="2:13"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9"/>
    </row>
    <row r="28" spans="2:13"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9"/>
    </row>
    <row r="29" spans="2:13">
      <c r="B29" s="17"/>
      <c r="C29" s="14"/>
      <c r="D29" s="15"/>
      <c r="E29" s="15"/>
      <c r="F29" s="15"/>
      <c r="G29" s="15"/>
      <c r="H29" s="15"/>
      <c r="I29" s="15"/>
      <c r="J29" s="15"/>
      <c r="K29" s="15"/>
      <c r="L29" s="16"/>
      <c r="M29" s="19"/>
    </row>
    <row r="30" spans="2:13">
      <c r="B30" s="17"/>
      <c r="C30" s="17" t="s">
        <v>67</v>
      </c>
      <c r="D30" s="18"/>
      <c r="E30" s="18"/>
      <c r="F30" s="18"/>
      <c r="G30" s="18" t="s">
        <v>58</v>
      </c>
      <c r="H30" s="18"/>
      <c r="I30" s="18"/>
      <c r="J30" s="18"/>
      <c r="K30" s="18"/>
      <c r="L30" s="19"/>
      <c r="M30" s="19"/>
    </row>
    <row r="31" spans="2:13">
      <c r="B31" s="17"/>
      <c r="C31" s="17"/>
      <c r="D31" s="18"/>
      <c r="E31" s="18"/>
      <c r="F31" s="18"/>
      <c r="G31" s="18">
        <v>2014</v>
      </c>
      <c r="H31" s="18">
        <v>2015</v>
      </c>
      <c r="I31" s="18">
        <v>2016</v>
      </c>
      <c r="J31" s="18">
        <v>2017</v>
      </c>
      <c r="K31" s="18">
        <v>2018</v>
      </c>
      <c r="L31" s="19"/>
      <c r="M31" s="19"/>
    </row>
    <row r="32" spans="2:13">
      <c r="B32" s="17"/>
      <c r="C32" s="17"/>
      <c r="D32" s="18" t="s">
        <v>55</v>
      </c>
      <c r="E32" s="18"/>
      <c r="F32" s="18"/>
      <c r="G32" s="20" t="str">
        <f>IFERROR(SUMPRODUCT($E$14:$E$26,G14:G26)/SUM(G14:G26)/100,"")</f>
        <v/>
      </c>
      <c r="H32" s="20" t="str">
        <f t="shared" ref="H32:K32" si="0">IFERROR(SUMPRODUCT($E$14:$E$26,H14:H26)/SUM(H14:H26)/100,"")</f>
        <v/>
      </c>
      <c r="I32" s="20" t="str">
        <f t="shared" si="0"/>
        <v/>
      </c>
      <c r="J32" s="20" t="str">
        <f t="shared" si="0"/>
        <v/>
      </c>
      <c r="K32" s="20" t="str">
        <f t="shared" si="0"/>
        <v/>
      </c>
      <c r="L32" s="19"/>
      <c r="M32" s="19"/>
    </row>
    <row r="33" spans="2:13">
      <c r="B33" s="17"/>
      <c r="C33" s="17"/>
      <c r="D33" s="18" t="s">
        <v>56</v>
      </c>
      <c r="E33" s="18"/>
      <c r="F33" s="18"/>
      <c r="G33" s="20" t="str">
        <f>IFERROR(SUMPRODUCT($F$14:$F$26,G14:G26)/SUM(G14:G26)/100,"")</f>
        <v/>
      </c>
      <c r="H33" s="20" t="str">
        <f t="shared" ref="H33:K33" si="1">IFERROR(SUMPRODUCT($F$14:$F$26,H14:H26)/SUM(H14:H26)/100,"")</f>
        <v/>
      </c>
      <c r="I33" s="20" t="str">
        <f t="shared" si="1"/>
        <v/>
      </c>
      <c r="J33" s="20" t="str">
        <f t="shared" si="1"/>
        <v/>
      </c>
      <c r="K33" s="20" t="str">
        <f t="shared" si="1"/>
        <v/>
      </c>
      <c r="L33" s="19"/>
      <c r="M33" s="19"/>
    </row>
    <row r="34" spans="2:13">
      <c r="B34" s="17"/>
      <c r="C34" s="21"/>
      <c r="D34" s="22"/>
      <c r="E34" s="22"/>
      <c r="F34" s="22"/>
      <c r="G34" s="22"/>
      <c r="H34" s="22"/>
      <c r="I34" s="22"/>
      <c r="J34" s="22"/>
      <c r="K34" s="22"/>
      <c r="L34" s="23"/>
      <c r="M34" s="19"/>
    </row>
    <row r="35" spans="2:13"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3"/>
    </row>
    <row r="38" spans="2:13"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</row>
    <row r="39" spans="2:13">
      <c r="B39" s="17"/>
      <c r="C39" s="18" t="s">
        <v>71</v>
      </c>
      <c r="D39" s="18"/>
      <c r="E39" s="18"/>
      <c r="F39" s="18"/>
      <c r="G39" s="18"/>
      <c r="H39" s="18"/>
      <c r="I39" s="18"/>
      <c r="J39" s="18"/>
      <c r="K39" s="18"/>
      <c r="L39" s="19"/>
    </row>
    <row r="40" spans="2:13">
      <c r="B40" s="17"/>
      <c r="C40" s="24" t="s">
        <v>72</v>
      </c>
      <c r="D40" s="25"/>
      <c r="E40" s="24"/>
      <c r="F40" s="24"/>
      <c r="G40" s="29" t="s">
        <v>59</v>
      </c>
      <c r="H40" s="29"/>
      <c r="I40" s="29"/>
      <c r="J40" s="29"/>
      <c r="K40" s="29"/>
      <c r="L40" s="19"/>
    </row>
    <row r="41" spans="2:13">
      <c r="B41" s="17"/>
      <c r="C41" s="18"/>
      <c r="D41" s="24"/>
      <c r="E41" s="29" t="s">
        <v>60</v>
      </c>
      <c r="F41" s="29"/>
      <c r="G41" s="29" t="s">
        <v>69</v>
      </c>
      <c r="H41" s="29"/>
      <c r="I41" s="29"/>
      <c r="J41" s="29"/>
      <c r="K41" s="29"/>
      <c r="L41" s="19"/>
    </row>
    <row r="42" spans="2:13">
      <c r="B42" s="17"/>
      <c r="C42" s="18" t="s">
        <v>1</v>
      </c>
      <c r="D42" s="24" t="s">
        <v>57</v>
      </c>
      <c r="E42" s="24" t="s">
        <v>61</v>
      </c>
      <c r="F42" s="24" t="s">
        <v>62</v>
      </c>
      <c r="G42" s="18">
        <v>2014</v>
      </c>
      <c r="H42" s="18">
        <v>2015</v>
      </c>
      <c r="I42" s="18">
        <v>2016</v>
      </c>
      <c r="J42" s="18">
        <v>2017</v>
      </c>
      <c r="K42" s="18">
        <v>2018</v>
      </c>
      <c r="L42" s="19"/>
    </row>
    <row r="43" spans="2:13">
      <c r="B43" s="17"/>
      <c r="C43" s="25"/>
      <c r="D43" s="26" t="str">
        <f>IFERROR(INDEX(Referenssihyötysuhteet!$B$4:$B$21,MATCH(C43,Referenssihyötysuhteet!$C$4:$C$21,0)),"")</f>
        <v/>
      </c>
      <c r="E43" s="26" t="str">
        <f>IF(ISBLANK($D$40),"",IFERROR(VLOOKUP(D43,Referenssihyötysuhteet!$B$29:$I$46,IF($D$40=Referenssihyötysuhteet!$G$27,7,4),FALSE),""))</f>
        <v/>
      </c>
      <c r="F43" s="27" t="str">
        <f>IFERROR(VLOOKUP(D43,Referenssihyötysuhteet!$B$4:$F$21,2+MATCH($D$40,Referenssihyötysuhteet!$D$3:$F$3,0),FALSE),"")</f>
        <v/>
      </c>
      <c r="G43" s="25"/>
      <c r="H43" s="25"/>
      <c r="I43" s="25"/>
      <c r="J43" s="25"/>
      <c r="K43" s="25"/>
      <c r="L43" s="19"/>
    </row>
    <row r="44" spans="2:13">
      <c r="B44" s="17"/>
      <c r="C44" s="25"/>
      <c r="D44" s="26" t="str">
        <f>IFERROR(INDEX(Referenssihyötysuhteet!$B$4:$B$21,MATCH(C44,Referenssihyötysuhteet!$C$4:$C$21,0)),"")</f>
        <v/>
      </c>
      <c r="E44" s="26" t="str">
        <f>IF(ISBLANK($D$40),"",IFERROR(VLOOKUP(D44,Referenssihyötysuhteet!$B$29:$I$46,IF($D$40=Referenssihyötysuhteet!$G$27,7,4),FALSE),""))</f>
        <v/>
      </c>
      <c r="F44" s="27" t="str">
        <f>IFERROR(VLOOKUP(D44,Referenssihyötysuhteet!$B$4:$F$21,2+MATCH($D$40,Referenssihyötysuhteet!$D$3:$F$3,0),FALSE),"")</f>
        <v/>
      </c>
      <c r="G44" s="25"/>
      <c r="H44" s="25"/>
      <c r="I44" s="25"/>
      <c r="J44" s="25"/>
      <c r="K44" s="25"/>
      <c r="L44" s="19"/>
    </row>
    <row r="45" spans="2:13">
      <c r="B45" s="17"/>
      <c r="C45" s="25"/>
      <c r="D45" s="26" t="str">
        <f>IFERROR(INDEX(Referenssihyötysuhteet!$B$4:$B$21,MATCH(C45,Referenssihyötysuhteet!$C$4:$C$21,0)),"")</f>
        <v/>
      </c>
      <c r="E45" s="26" t="str">
        <f>IF(ISBLANK($D$40),"",IFERROR(VLOOKUP(D45,Referenssihyötysuhteet!$B$29:$I$46,IF($D$40=Referenssihyötysuhteet!$G$27,7,4),FALSE),""))</f>
        <v/>
      </c>
      <c r="F45" s="27" t="str">
        <f>IFERROR(VLOOKUP(D45,Referenssihyötysuhteet!$B$4:$F$21,2+MATCH($D$40,Referenssihyötysuhteet!$D$3:$F$3,0),FALSE),"")</f>
        <v/>
      </c>
      <c r="G45" s="25"/>
      <c r="H45" s="25"/>
      <c r="I45" s="25"/>
      <c r="J45" s="25"/>
      <c r="K45" s="25"/>
      <c r="L45" s="19"/>
    </row>
    <row r="46" spans="2:13">
      <c r="B46" s="17"/>
      <c r="C46" s="25"/>
      <c r="D46" s="26" t="str">
        <f>IFERROR(INDEX(Referenssihyötysuhteet!$B$4:$B$21,MATCH(C46,Referenssihyötysuhteet!$C$4:$C$21,0)),"")</f>
        <v/>
      </c>
      <c r="E46" s="26" t="str">
        <f>IF(ISBLANK($D$40),"",IFERROR(VLOOKUP(D46,Referenssihyötysuhteet!$B$29:$I$46,IF($D$40=Referenssihyötysuhteet!$G$27,7,4),FALSE),""))</f>
        <v/>
      </c>
      <c r="F46" s="27" t="str">
        <f>IFERROR(VLOOKUP(D46,Referenssihyötysuhteet!$B$4:$F$21,2+MATCH($D$40,Referenssihyötysuhteet!$D$3:$F$3,0),FALSE),"")</f>
        <v/>
      </c>
      <c r="G46" s="25"/>
      <c r="H46" s="25"/>
      <c r="I46" s="25"/>
      <c r="J46" s="25"/>
      <c r="K46" s="25"/>
      <c r="L46" s="19"/>
    </row>
    <row r="47" spans="2:13">
      <c r="B47" s="17"/>
      <c r="C47" s="25"/>
      <c r="D47" s="26" t="str">
        <f>IFERROR(INDEX(Referenssihyötysuhteet!$B$4:$B$21,MATCH(C47,Referenssihyötysuhteet!$C$4:$C$21,0)),"")</f>
        <v/>
      </c>
      <c r="E47" s="26" t="str">
        <f>IF(ISBLANK($D$40),"",IFERROR(VLOOKUP(D47,Referenssihyötysuhteet!$B$29:$I$46,IF($D$40=Referenssihyötysuhteet!$G$27,7,4),FALSE),""))</f>
        <v/>
      </c>
      <c r="F47" s="27" t="str">
        <f>IFERROR(VLOOKUP(D47,Referenssihyötysuhteet!$B$4:$F$21,2+MATCH($D$40,Referenssihyötysuhteet!$D$3:$F$3,0),FALSE),"")</f>
        <v/>
      </c>
      <c r="G47" s="25"/>
      <c r="H47" s="25"/>
      <c r="I47" s="25"/>
      <c r="J47" s="25"/>
      <c r="K47" s="25"/>
      <c r="L47" s="19"/>
    </row>
    <row r="48" spans="2:13">
      <c r="B48" s="17"/>
      <c r="C48" s="25"/>
      <c r="D48" s="26" t="str">
        <f>IFERROR(INDEX(Referenssihyötysuhteet!$B$4:$B$21,MATCH(C48,Referenssihyötysuhteet!$C$4:$C$21,0)),"")</f>
        <v/>
      </c>
      <c r="E48" s="26" t="str">
        <f>IF(ISBLANK($D$40),"",IFERROR(VLOOKUP(D48,Referenssihyötysuhteet!$B$29:$I$46,IF($D$40=Referenssihyötysuhteet!$G$27,7,4),FALSE),""))</f>
        <v/>
      </c>
      <c r="F48" s="27" t="str">
        <f>IFERROR(VLOOKUP(D48,Referenssihyötysuhteet!$B$4:$F$21,2+MATCH($D$40,Referenssihyötysuhteet!$D$3:$F$3,0),FALSE),"")</f>
        <v/>
      </c>
      <c r="G48" s="25"/>
      <c r="H48" s="25"/>
      <c r="I48" s="25"/>
      <c r="J48" s="25"/>
      <c r="K48" s="25"/>
      <c r="L48" s="19"/>
    </row>
    <row r="49" spans="2:12">
      <c r="B49" s="17"/>
      <c r="C49" s="25"/>
      <c r="D49" s="26" t="str">
        <f>IFERROR(INDEX(Referenssihyötysuhteet!$B$4:$B$21,MATCH(C49,Referenssihyötysuhteet!$C$4:$C$21,0)),"")</f>
        <v/>
      </c>
      <c r="E49" s="26" t="str">
        <f>IF(ISBLANK($D$40),"",IFERROR(VLOOKUP(D49,Referenssihyötysuhteet!$B$29:$I$46,IF($D$40=Referenssihyötysuhteet!$G$27,7,4),FALSE),""))</f>
        <v/>
      </c>
      <c r="F49" s="27" t="str">
        <f>IFERROR(VLOOKUP(D49,Referenssihyötysuhteet!$B$4:$F$21,2+MATCH($D$40,Referenssihyötysuhteet!$D$3:$F$3,0),FALSE),"")</f>
        <v/>
      </c>
      <c r="G49" s="25"/>
      <c r="H49" s="25"/>
      <c r="I49" s="25"/>
      <c r="J49" s="25"/>
      <c r="K49" s="25"/>
      <c r="L49" s="19"/>
    </row>
    <row r="50" spans="2:12">
      <c r="B50" s="17"/>
      <c r="C50" s="25"/>
      <c r="D50" s="26" t="str">
        <f>IFERROR(INDEX(Referenssihyötysuhteet!$B$4:$B$21,MATCH(C50,Referenssihyötysuhteet!$C$4:$C$21,0)),"")</f>
        <v/>
      </c>
      <c r="E50" s="26" t="str">
        <f>IF(ISBLANK($D$40),"",IFERROR(VLOOKUP(D50,Referenssihyötysuhteet!$B$29:$I$46,IF($D$40=Referenssihyötysuhteet!$G$27,7,4),FALSE),""))</f>
        <v/>
      </c>
      <c r="F50" s="27" t="str">
        <f>IFERROR(VLOOKUP(D50,Referenssihyötysuhteet!$B$4:$F$21,2+MATCH($D$40,Referenssihyötysuhteet!$D$3:$F$3,0),FALSE),"")</f>
        <v/>
      </c>
      <c r="G50" s="25"/>
      <c r="H50" s="25"/>
      <c r="I50" s="25"/>
      <c r="J50" s="25"/>
      <c r="K50" s="25"/>
      <c r="L50" s="19"/>
    </row>
    <row r="51" spans="2:12">
      <c r="B51" s="17"/>
      <c r="C51" s="25"/>
      <c r="D51" s="26" t="str">
        <f>IFERROR(INDEX(Referenssihyötysuhteet!$B$4:$B$21,MATCH(C51,Referenssihyötysuhteet!$C$4:$C$21,0)),"")</f>
        <v/>
      </c>
      <c r="E51" s="26" t="str">
        <f>IF(ISBLANK($D$40),"",IFERROR(VLOOKUP(D51,Referenssihyötysuhteet!$B$29:$I$46,IF($D$40=Referenssihyötysuhteet!$G$27,7,4),FALSE),""))</f>
        <v/>
      </c>
      <c r="F51" s="27" t="str">
        <f>IFERROR(VLOOKUP(D51,Referenssihyötysuhteet!$B$4:$F$21,2+MATCH($D$40,Referenssihyötysuhteet!$D$3:$F$3,0),FALSE),"")</f>
        <v/>
      </c>
      <c r="G51" s="25"/>
      <c r="H51" s="25"/>
      <c r="I51" s="25"/>
      <c r="J51" s="25"/>
      <c r="K51" s="25"/>
      <c r="L51" s="19"/>
    </row>
    <row r="52" spans="2:12">
      <c r="B52" s="17"/>
      <c r="C52" s="25"/>
      <c r="D52" s="26" t="str">
        <f>IFERROR(INDEX(Referenssihyötysuhteet!$B$4:$B$21,MATCH(C52,Referenssihyötysuhteet!$C$4:$C$21,0)),"")</f>
        <v/>
      </c>
      <c r="E52" s="26" t="str">
        <f>IF(ISBLANK($D$40),"",IFERROR(VLOOKUP(D52,Referenssihyötysuhteet!$B$29:$I$46,IF($D$40=Referenssihyötysuhteet!$G$27,7,4),FALSE),""))</f>
        <v/>
      </c>
      <c r="F52" s="27" t="str">
        <f>IFERROR(VLOOKUP(D52,Referenssihyötysuhteet!$B$4:$F$21,2+MATCH($D$40,Referenssihyötysuhteet!$D$3:$F$3,0),FALSE),"")</f>
        <v/>
      </c>
      <c r="G52" s="25"/>
      <c r="H52" s="25"/>
      <c r="I52" s="25"/>
      <c r="J52" s="25"/>
      <c r="K52" s="25"/>
      <c r="L52" s="19"/>
    </row>
    <row r="53" spans="2:12">
      <c r="B53" s="17"/>
      <c r="C53" s="25"/>
      <c r="D53" s="26" t="str">
        <f>IFERROR(INDEX(Referenssihyötysuhteet!$B$4:$B$21,MATCH(C53,Referenssihyötysuhteet!$C$4:$C$21,0)),"")</f>
        <v/>
      </c>
      <c r="E53" s="26" t="str">
        <f>IF(ISBLANK($D$40),"",IFERROR(VLOOKUP(D53,Referenssihyötysuhteet!$B$29:$I$46,IF($D$40=Referenssihyötysuhteet!$G$27,7,4),FALSE),""))</f>
        <v/>
      </c>
      <c r="F53" s="27" t="str">
        <f>IFERROR(VLOOKUP(D53,Referenssihyötysuhteet!$B$4:$F$21,2+MATCH($D$40,Referenssihyötysuhteet!$D$3:$F$3,0),FALSE),"")</f>
        <v/>
      </c>
      <c r="G53" s="25"/>
      <c r="H53" s="25"/>
      <c r="I53" s="25"/>
      <c r="J53" s="25"/>
      <c r="K53" s="25"/>
      <c r="L53" s="19"/>
    </row>
    <row r="54" spans="2:12">
      <c r="B54" s="17"/>
      <c r="C54" s="25"/>
      <c r="D54" s="26" t="str">
        <f>IFERROR(INDEX(Referenssihyötysuhteet!$B$4:$B$21,MATCH(C54,Referenssihyötysuhteet!$C$4:$C$21,0)),"")</f>
        <v/>
      </c>
      <c r="E54" s="26" t="str">
        <f>IF(ISBLANK($D$40),"",IFERROR(VLOOKUP(D54,Referenssihyötysuhteet!$B$29:$I$46,IF($D$40=Referenssihyötysuhteet!$G$27,7,4),FALSE),""))</f>
        <v/>
      </c>
      <c r="F54" s="27" t="str">
        <f>IFERROR(VLOOKUP(D54,Referenssihyötysuhteet!$B$4:$F$21,2+MATCH($D$40,Referenssihyötysuhteet!$D$3:$F$3,0),FALSE),"")</f>
        <v/>
      </c>
      <c r="G54" s="25"/>
      <c r="H54" s="25"/>
      <c r="I54" s="25"/>
      <c r="J54" s="25"/>
      <c r="K54" s="25"/>
      <c r="L54" s="19"/>
    </row>
    <row r="55" spans="2:12">
      <c r="B55" s="17"/>
      <c r="C55" s="25"/>
      <c r="D55" s="26" t="str">
        <f>IFERROR(INDEX(Referenssihyötysuhteet!$B$4:$B$21,MATCH(C55,Referenssihyötysuhteet!$C$4:$C$21,0)),"")</f>
        <v/>
      </c>
      <c r="E55" s="26" t="str">
        <f>IF(ISBLANK($D$40),"",IFERROR(VLOOKUP(D55,Referenssihyötysuhteet!$B$29:$I$46,IF($D$40=Referenssihyötysuhteet!$G$27,7,4),FALSE),""))</f>
        <v/>
      </c>
      <c r="F55" s="27" t="str">
        <f>IFERROR(VLOOKUP(D55,Referenssihyötysuhteet!$B$4:$F$21,2+MATCH($D$40,Referenssihyötysuhteet!$D$3:$F$3,0),FALSE),"")</f>
        <v/>
      </c>
      <c r="G55" s="25"/>
      <c r="H55" s="25"/>
      <c r="I55" s="25"/>
      <c r="J55" s="25"/>
      <c r="K55" s="25"/>
      <c r="L55" s="19"/>
    </row>
    <row r="56" spans="2:12">
      <c r="B56" s="17"/>
      <c r="C56" s="18"/>
      <c r="D56" s="18"/>
      <c r="E56" s="18"/>
      <c r="F56" s="18"/>
      <c r="G56" s="18"/>
      <c r="H56" s="18"/>
      <c r="I56" s="18"/>
      <c r="J56" s="18"/>
      <c r="K56" s="18"/>
      <c r="L56" s="19"/>
    </row>
    <row r="57" spans="2:12">
      <c r="B57" s="17"/>
      <c r="C57" s="18"/>
      <c r="D57" s="18"/>
      <c r="E57" s="18"/>
      <c r="F57" s="18"/>
      <c r="G57" s="18"/>
      <c r="H57" s="18"/>
      <c r="I57" s="18"/>
      <c r="J57" s="18"/>
      <c r="K57" s="18"/>
      <c r="L57" s="19"/>
    </row>
    <row r="58" spans="2:12">
      <c r="B58" s="17"/>
      <c r="C58" s="14"/>
      <c r="D58" s="15"/>
      <c r="E58" s="15"/>
      <c r="F58" s="15"/>
      <c r="G58" s="15"/>
      <c r="H58" s="15"/>
      <c r="I58" s="15"/>
      <c r="J58" s="15"/>
      <c r="K58" s="15"/>
      <c r="L58" s="16"/>
    </row>
    <row r="59" spans="2:12">
      <c r="B59" s="17"/>
      <c r="C59" s="17" t="s">
        <v>66</v>
      </c>
      <c r="D59" s="18"/>
      <c r="E59" s="18"/>
      <c r="F59" s="18"/>
      <c r="G59" s="18" t="s">
        <v>58</v>
      </c>
      <c r="H59" s="18"/>
      <c r="I59" s="18"/>
      <c r="J59" s="18"/>
      <c r="K59" s="18"/>
      <c r="L59" s="19"/>
    </row>
    <row r="60" spans="2:12">
      <c r="B60" s="17"/>
      <c r="C60" s="17"/>
      <c r="D60" s="18"/>
      <c r="E60" s="18"/>
      <c r="F60" s="18"/>
      <c r="G60" s="18">
        <v>2014</v>
      </c>
      <c r="H60" s="18">
        <v>2015</v>
      </c>
      <c r="I60" s="18">
        <v>2016</v>
      </c>
      <c r="J60" s="18">
        <v>2017</v>
      </c>
      <c r="K60" s="18">
        <v>2018</v>
      </c>
      <c r="L60" s="19"/>
    </row>
    <row r="61" spans="2:12">
      <c r="B61" s="17"/>
      <c r="C61" s="17"/>
      <c r="D61" s="18" t="s">
        <v>55</v>
      </c>
      <c r="E61" s="18"/>
      <c r="F61" s="18"/>
      <c r="G61" s="20" t="str">
        <f>IFERROR(SUMPRODUCT($E$43:$E$55,G43:G55)/SUM(G43:G55)/100,"")</f>
        <v/>
      </c>
      <c r="H61" s="20" t="str">
        <f t="shared" ref="H61:K61" si="2">IFERROR(SUMPRODUCT($E$43:$E$55,H43:H55)/SUM(H43:H55)/100,"")</f>
        <v/>
      </c>
      <c r="I61" s="20" t="str">
        <f t="shared" si="2"/>
        <v/>
      </c>
      <c r="J61" s="20" t="str">
        <f t="shared" si="2"/>
        <v/>
      </c>
      <c r="K61" s="20" t="str">
        <f t="shared" si="2"/>
        <v/>
      </c>
      <c r="L61" s="19"/>
    </row>
    <row r="62" spans="2:12">
      <c r="B62" s="17"/>
      <c r="C62" s="17"/>
      <c r="D62" s="18" t="s">
        <v>56</v>
      </c>
      <c r="E62" s="18"/>
      <c r="F62" s="18"/>
      <c r="G62" s="20" t="str">
        <f>IFERROR(SUMPRODUCT($F$43:$F$55,G43:G55)/SUM(G43:G55)/100,"")</f>
        <v/>
      </c>
      <c r="H62" s="20" t="str">
        <f t="shared" ref="H62:K62" si="3">IFERROR(SUMPRODUCT($F$43:$F$55,H43:H55)/SUM(H43:H55)/100,"")</f>
        <v/>
      </c>
      <c r="I62" s="20" t="str">
        <f t="shared" si="3"/>
        <v/>
      </c>
      <c r="J62" s="20" t="str">
        <f t="shared" si="3"/>
        <v/>
      </c>
      <c r="K62" s="20" t="str">
        <f t="shared" si="3"/>
        <v/>
      </c>
      <c r="L62" s="19"/>
    </row>
    <row r="63" spans="2:12">
      <c r="B63" s="17"/>
      <c r="C63" s="21"/>
      <c r="D63" s="22"/>
      <c r="E63" s="22"/>
      <c r="F63" s="22"/>
      <c r="G63" s="22"/>
      <c r="H63" s="22"/>
      <c r="I63" s="22"/>
      <c r="J63" s="22"/>
      <c r="K63" s="22"/>
      <c r="L63" s="23"/>
    </row>
    <row r="64" spans="2:12">
      <c r="B64" s="21"/>
      <c r="C64" s="22"/>
      <c r="D64" s="22"/>
      <c r="E64" s="22"/>
      <c r="F64" s="22"/>
      <c r="G64" s="22"/>
      <c r="H64" s="22"/>
      <c r="I64" s="22"/>
      <c r="J64" s="22"/>
      <c r="K64" s="22"/>
      <c r="L64" s="23"/>
    </row>
  </sheetData>
  <mergeCells count="7">
    <mergeCell ref="G11:K11"/>
    <mergeCell ref="A1:M1"/>
    <mergeCell ref="G40:K40"/>
    <mergeCell ref="E41:F41"/>
    <mergeCell ref="G41:K41"/>
    <mergeCell ref="G12:K12"/>
    <mergeCell ref="E12:F1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Referenssihyötysuhteet!$D$3:$F$3</xm:f>
          </x14:formula1>
          <xm:sqref>D11 G10 D40 G39</xm:sqref>
        </x14:dataValidation>
        <x14:dataValidation type="list" allowBlank="1" showInputMessage="1" showErrorMessage="1" xr:uid="{00000000-0002-0000-0000-000001000000}">
          <x14:formula1>
            <xm:f>Referenssihyötysuhteet!$C$4:$C$21</xm:f>
          </x14:formula1>
          <xm:sqref>C14:C26 C43:C55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2"/>
  <sheetViews>
    <sheetView topLeftCell="A13" workbookViewId="0">
      <selection activeCell="A7" sqref="A7"/>
    </sheetView>
  </sheetViews>
  <sheetFormatPr defaultRowHeight="14.5"/>
  <cols>
    <col min="3" max="3" width="93.08984375" bestFit="1" customWidth="1"/>
    <col min="4" max="4" width="20.08984375" bestFit="1" customWidth="1"/>
    <col min="5" max="5" width="20.08984375" customWidth="1"/>
    <col min="6" max="6" width="21.08984375" bestFit="1" customWidth="1"/>
  </cols>
  <sheetData>
    <row r="1" spans="1:13">
      <c r="A1" s="10" t="s">
        <v>73</v>
      </c>
    </row>
    <row r="2" spans="1:13">
      <c r="A2" s="10"/>
    </row>
    <row r="3" spans="1:13">
      <c r="B3" s="11"/>
      <c r="C3" t="s">
        <v>68</v>
      </c>
    </row>
    <row r="4" spans="1:13">
      <c r="B4" s="12"/>
      <c r="C4" t="s">
        <v>64</v>
      </c>
    </row>
    <row r="5" spans="1:13">
      <c r="B5" s="13"/>
      <c r="C5" t="s">
        <v>65</v>
      </c>
    </row>
    <row r="7" spans="1:13"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6"/>
    </row>
    <row r="8" spans="1:13">
      <c r="B8" s="17"/>
      <c r="C8" s="18" t="s">
        <v>70</v>
      </c>
      <c r="D8" s="18"/>
      <c r="E8" s="18"/>
      <c r="F8" s="18"/>
      <c r="G8" s="18"/>
      <c r="H8" s="18"/>
      <c r="I8" s="18"/>
      <c r="J8" s="18"/>
      <c r="K8" s="18"/>
      <c r="L8" s="18"/>
      <c r="M8" s="19"/>
    </row>
    <row r="9" spans="1:13">
      <c r="B9" s="17"/>
      <c r="C9" s="24" t="s">
        <v>72</v>
      </c>
      <c r="D9" s="25" t="s">
        <v>3</v>
      </c>
      <c r="E9" s="24"/>
      <c r="F9" s="24"/>
      <c r="G9" s="29" t="s">
        <v>59</v>
      </c>
      <c r="H9" s="29"/>
      <c r="I9" s="29"/>
      <c r="J9" s="29"/>
      <c r="K9" s="29"/>
      <c r="L9" s="18"/>
      <c r="M9" s="19"/>
    </row>
    <row r="10" spans="1:13">
      <c r="B10" s="17"/>
      <c r="C10" s="18"/>
      <c r="D10" s="24"/>
      <c r="E10" s="29" t="s">
        <v>60</v>
      </c>
      <c r="F10" s="29"/>
      <c r="G10" s="29" t="s">
        <v>69</v>
      </c>
      <c r="H10" s="29"/>
      <c r="I10" s="29"/>
      <c r="J10" s="29"/>
      <c r="K10" s="29"/>
      <c r="L10" s="18"/>
      <c r="M10" s="19"/>
    </row>
    <row r="11" spans="1:13">
      <c r="B11" s="17"/>
      <c r="C11" s="18" t="s">
        <v>1</v>
      </c>
      <c r="D11" s="24" t="s">
        <v>57</v>
      </c>
      <c r="E11" s="24" t="s">
        <v>61</v>
      </c>
      <c r="F11" s="24" t="s">
        <v>62</v>
      </c>
      <c r="G11" s="18">
        <v>2014</v>
      </c>
      <c r="H11" s="18">
        <v>2015</v>
      </c>
      <c r="I11" s="18">
        <v>2016</v>
      </c>
      <c r="J11" s="18">
        <v>2017</v>
      </c>
      <c r="K11" s="18">
        <v>2018</v>
      </c>
      <c r="L11" s="18"/>
      <c r="M11" s="19"/>
    </row>
    <row r="12" spans="1:13">
      <c r="B12" s="17"/>
      <c r="C12" s="11" t="s">
        <v>28</v>
      </c>
      <c r="D12" s="26" t="str">
        <f>IFERROR(INDEX(Referenssihyötysuhteet!$B$4:$B$21,MATCH(C12,Referenssihyötysuhteet!$C$4:$C$21,0)),"")</f>
        <v>G10</v>
      </c>
      <c r="E12" s="26">
        <f>IF(ISBLANK($D$9),"",IFERROR(VLOOKUP(D12,Referenssihyötysuhteet!$B$29:$I$46,IF($D$9=Referenssihyötysuhteet!$G$27,7,4),FALSE),""))</f>
        <v>85</v>
      </c>
      <c r="F12" s="27">
        <f>IFERROR(VLOOKUP(D12,Referenssihyötysuhteet!$B$4:$F$21,2+MATCH($D$9,Referenssihyötysuhteet!$D$3:$F$3,0),FALSE),"")</f>
        <v>52.5</v>
      </c>
      <c r="G12" s="11">
        <v>80</v>
      </c>
      <c r="H12" s="11">
        <v>90</v>
      </c>
      <c r="I12" s="11">
        <v>50</v>
      </c>
      <c r="J12" s="11"/>
      <c r="K12" s="11"/>
      <c r="L12" s="18"/>
      <c r="M12" s="19"/>
    </row>
    <row r="13" spans="1:13">
      <c r="B13" s="17"/>
      <c r="C13" s="11" t="s">
        <v>16</v>
      </c>
      <c r="D13" s="26" t="str">
        <f>IFERROR(INDEX(Referenssihyötysuhteet!$B$4:$B$21,MATCH(C13,Referenssihyötysuhteet!$C$4:$C$21,0)),"")</f>
        <v>S5</v>
      </c>
      <c r="E13" s="26">
        <f>IF(ISBLANK($D$9),"",IFERROR(VLOOKUP(D13,Referenssihyötysuhteet!$B$29:$I$46,IF($D$9=Referenssihyötysuhteet!$G$27,7,4),FALSE),""))</f>
        <v>75</v>
      </c>
      <c r="F13" s="27">
        <f>IFERROR(VLOOKUP(D13,Referenssihyötysuhteet!$B$4:$F$21,2+MATCH($D$9,Referenssihyötysuhteet!$D$3:$F$3,0),FALSE),"")</f>
        <v>25</v>
      </c>
      <c r="G13" s="11">
        <v>4000</v>
      </c>
      <c r="H13" s="11">
        <v>4000</v>
      </c>
      <c r="I13" s="11">
        <v>4200</v>
      </c>
      <c r="J13" s="11">
        <v>4000</v>
      </c>
      <c r="K13" s="11">
        <v>4500</v>
      </c>
      <c r="L13" s="18"/>
      <c r="M13" s="19"/>
    </row>
    <row r="14" spans="1:13">
      <c r="B14" s="17"/>
      <c r="C14" s="11" t="s">
        <v>23</v>
      </c>
      <c r="D14" s="26" t="str">
        <f>IFERROR(INDEX(Referenssihyötysuhteet!$B$4:$B$21,MATCH(C14,Referenssihyötysuhteet!$C$4:$C$21,0)),"")</f>
        <v>L8</v>
      </c>
      <c r="E14" s="26">
        <f>IF(ISBLANK($D$9),"",IFERROR(VLOOKUP(D14,Referenssihyötysuhteet!$B$29:$I$46,IF($D$9=Referenssihyötysuhteet!$G$27,7,4),FALSE),""))</f>
        <v>84</v>
      </c>
      <c r="F14" s="27">
        <f>IFERROR(VLOOKUP(D14,Referenssihyötysuhteet!$B$4:$F$21,2+MATCH($D$9,Referenssihyötysuhteet!$D$3:$F$3,0),FALSE),"")</f>
        <v>44.2</v>
      </c>
      <c r="G14" s="11"/>
      <c r="H14" s="11"/>
      <c r="I14" s="11"/>
      <c r="J14" s="11">
        <v>80</v>
      </c>
      <c r="K14" s="11">
        <v>80</v>
      </c>
      <c r="L14" s="18"/>
      <c r="M14" s="19"/>
    </row>
    <row r="15" spans="1:13">
      <c r="B15" s="17"/>
      <c r="C15" s="25"/>
      <c r="D15" s="26" t="str">
        <f>IFERROR(INDEX(Referenssihyötysuhteet!$B$4:$B$21,MATCH(C15,Referenssihyötysuhteet!$C$4:$C$21,0)),"")</f>
        <v/>
      </c>
      <c r="E15" s="26" t="str">
        <f>IF(ISBLANK($D$9),"",IFERROR(VLOOKUP(D15,Referenssihyötysuhteet!$B$29:$I$46,IF($D$9=Referenssihyötysuhteet!$G$27,7,4),FALSE),""))</f>
        <v/>
      </c>
      <c r="F15" s="27" t="str">
        <f>IFERROR(VLOOKUP(D15,Referenssihyötysuhteet!$B$4:$F$21,2+MATCH($D$9,Referenssihyötysuhteet!$D$3:$F$3,0),FALSE),"")</f>
        <v/>
      </c>
      <c r="G15" s="25"/>
      <c r="H15" s="25"/>
      <c r="I15" s="25"/>
      <c r="J15" s="25"/>
      <c r="K15" s="25"/>
      <c r="L15" s="18"/>
      <c r="M15" s="19"/>
    </row>
    <row r="16" spans="1:13">
      <c r="B16" s="17"/>
      <c r="C16" s="25"/>
      <c r="D16" s="26" t="str">
        <f>IFERROR(INDEX(Referenssihyötysuhteet!$B$4:$B$21,MATCH(C16,Referenssihyötysuhteet!$C$4:$C$21,0)),"")</f>
        <v/>
      </c>
      <c r="E16" s="26" t="str">
        <f>IF(ISBLANK($D$9),"",IFERROR(VLOOKUP(D16,Referenssihyötysuhteet!$B$29:$I$46,IF($D$9=Referenssihyötysuhteet!$G$27,7,4),FALSE),""))</f>
        <v/>
      </c>
      <c r="F16" s="27" t="str">
        <f>IFERROR(VLOOKUP(D16,Referenssihyötysuhteet!$B$4:$F$21,2+MATCH($D$9,Referenssihyötysuhteet!$D$3:$F$3,0),FALSE),"")</f>
        <v/>
      </c>
      <c r="G16" s="25"/>
      <c r="H16" s="25"/>
      <c r="I16" s="25"/>
      <c r="J16" s="25"/>
      <c r="K16" s="25"/>
      <c r="L16" s="18"/>
      <c r="M16" s="19"/>
    </row>
    <row r="17" spans="2:13">
      <c r="B17" s="17"/>
      <c r="C17" s="25"/>
      <c r="D17" s="26" t="str">
        <f>IFERROR(INDEX(Referenssihyötysuhteet!$B$4:$B$21,MATCH(C17,Referenssihyötysuhteet!$C$4:$C$21,0)),"")</f>
        <v/>
      </c>
      <c r="E17" s="26" t="str">
        <f>IF(ISBLANK($D$9),"",IFERROR(VLOOKUP(D17,Referenssihyötysuhteet!$B$29:$I$46,IF($D$9=Referenssihyötysuhteet!$G$27,7,4),FALSE),""))</f>
        <v/>
      </c>
      <c r="F17" s="27" t="str">
        <f>IFERROR(VLOOKUP(D17,Referenssihyötysuhteet!$B$4:$F$21,2+MATCH($D$9,Referenssihyötysuhteet!$D$3:$F$3,0),FALSE),"")</f>
        <v/>
      </c>
      <c r="G17" s="25"/>
      <c r="H17" s="25"/>
      <c r="I17" s="25"/>
      <c r="J17" s="25"/>
      <c r="K17" s="25"/>
      <c r="L17" s="18"/>
      <c r="M17" s="19"/>
    </row>
    <row r="18" spans="2:13">
      <c r="B18" s="17"/>
      <c r="C18" s="25"/>
      <c r="D18" s="26" t="str">
        <f>IFERROR(INDEX(Referenssihyötysuhteet!$B$4:$B$21,MATCH(C18,Referenssihyötysuhteet!$C$4:$C$21,0)),"")</f>
        <v/>
      </c>
      <c r="E18" s="26" t="str">
        <f>IF(ISBLANK($D$9),"",IFERROR(VLOOKUP(D18,Referenssihyötysuhteet!$B$29:$I$46,IF($D$9=Referenssihyötysuhteet!$G$27,7,4),FALSE),""))</f>
        <v/>
      </c>
      <c r="F18" s="27" t="str">
        <f>IFERROR(VLOOKUP(D18,Referenssihyötysuhteet!$B$4:$F$21,2+MATCH($D$9,Referenssihyötysuhteet!$D$3:$F$3,0),FALSE),"")</f>
        <v/>
      </c>
      <c r="G18" s="25"/>
      <c r="H18" s="25"/>
      <c r="I18" s="25"/>
      <c r="J18" s="25"/>
      <c r="K18" s="25"/>
      <c r="L18" s="18"/>
      <c r="M18" s="19"/>
    </row>
    <row r="19" spans="2:13">
      <c r="B19" s="17"/>
      <c r="C19" s="25"/>
      <c r="D19" s="26" t="str">
        <f>IFERROR(INDEX(Referenssihyötysuhteet!$B$4:$B$21,MATCH(C19,Referenssihyötysuhteet!$C$4:$C$21,0)),"")</f>
        <v/>
      </c>
      <c r="E19" s="26" t="str">
        <f>IF(ISBLANK($D$9),"",IFERROR(VLOOKUP(D19,Referenssihyötysuhteet!$B$29:$I$46,IF($D$9=Referenssihyötysuhteet!$G$27,7,4),FALSE),""))</f>
        <v/>
      </c>
      <c r="F19" s="27" t="str">
        <f>IFERROR(VLOOKUP(D19,Referenssihyötysuhteet!$B$4:$F$21,2+MATCH($D$9,Referenssihyötysuhteet!$D$3:$F$3,0),FALSE),"")</f>
        <v/>
      </c>
      <c r="G19" s="25"/>
      <c r="H19" s="25"/>
      <c r="I19" s="25"/>
      <c r="J19" s="25"/>
      <c r="K19" s="25"/>
      <c r="L19" s="18"/>
      <c r="M19" s="19"/>
    </row>
    <row r="20" spans="2:13">
      <c r="B20" s="17"/>
      <c r="C20" s="25"/>
      <c r="D20" s="26" t="str">
        <f>IFERROR(INDEX(Referenssihyötysuhteet!$B$4:$B$21,MATCH(C20,Referenssihyötysuhteet!$C$4:$C$21,0)),"")</f>
        <v/>
      </c>
      <c r="E20" s="26" t="str">
        <f>IF(ISBLANK($D$9),"",IFERROR(VLOOKUP(D20,Referenssihyötysuhteet!$B$29:$I$46,IF($D$9=Referenssihyötysuhteet!$G$27,7,4),FALSE),""))</f>
        <v/>
      </c>
      <c r="F20" s="27" t="str">
        <f>IFERROR(VLOOKUP(D20,Referenssihyötysuhteet!$B$4:$F$21,2+MATCH($D$9,Referenssihyötysuhteet!$D$3:$F$3,0),FALSE),"")</f>
        <v/>
      </c>
      <c r="G20" s="25"/>
      <c r="H20" s="25"/>
      <c r="I20" s="25"/>
      <c r="J20" s="25"/>
      <c r="K20" s="25"/>
      <c r="L20" s="18"/>
      <c r="M20" s="19"/>
    </row>
    <row r="21" spans="2:13">
      <c r="B21" s="17"/>
      <c r="C21" s="25"/>
      <c r="D21" s="26" t="str">
        <f>IFERROR(INDEX(Referenssihyötysuhteet!$B$4:$B$21,MATCH(C21,Referenssihyötysuhteet!$C$4:$C$21,0)),"")</f>
        <v/>
      </c>
      <c r="E21" s="26" t="str">
        <f>IF(ISBLANK($D$9),"",IFERROR(VLOOKUP(D21,Referenssihyötysuhteet!$B$29:$I$46,IF($D$9=Referenssihyötysuhteet!$G$27,7,4),FALSE),""))</f>
        <v/>
      </c>
      <c r="F21" s="27" t="str">
        <f>IFERROR(VLOOKUP(D21,Referenssihyötysuhteet!$B$4:$F$21,2+MATCH($D$9,Referenssihyötysuhteet!$D$3:$F$3,0),FALSE),"")</f>
        <v/>
      </c>
      <c r="G21" s="25"/>
      <c r="H21" s="25"/>
      <c r="I21" s="25"/>
      <c r="J21" s="25"/>
      <c r="K21" s="25"/>
      <c r="L21" s="18"/>
      <c r="M21" s="19"/>
    </row>
    <row r="22" spans="2:13">
      <c r="B22" s="17"/>
      <c r="C22" s="25"/>
      <c r="D22" s="26" t="str">
        <f>IFERROR(INDEX(Referenssihyötysuhteet!$B$4:$B$21,MATCH(C22,Referenssihyötysuhteet!$C$4:$C$21,0)),"")</f>
        <v/>
      </c>
      <c r="E22" s="26" t="str">
        <f>IF(ISBLANK($D$9),"",IFERROR(VLOOKUP(D22,Referenssihyötysuhteet!$B$29:$I$46,IF($D$9=Referenssihyötysuhteet!$G$27,7,4),FALSE),""))</f>
        <v/>
      </c>
      <c r="F22" s="27" t="str">
        <f>IFERROR(VLOOKUP(D22,Referenssihyötysuhteet!$B$4:$F$21,2+MATCH($D$9,Referenssihyötysuhteet!$D$3:$F$3,0),FALSE),"")</f>
        <v/>
      </c>
      <c r="G22" s="25"/>
      <c r="H22" s="25"/>
      <c r="I22" s="25"/>
      <c r="J22" s="25"/>
      <c r="K22" s="25"/>
      <c r="L22" s="18"/>
      <c r="M22" s="19"/>
    </row>
    <row r="23" spans="2:13">
      <c r="B23" s="17"/>
      <c r="C23" s="25"/>
      <c r="D23" s="26" t="str">
        <f>IFERROR(INDEX(Referenssihyötysuhteet!$B$4:$B$21,MATCH(C23,Referenssihyötysuhteet!$C$4:$C$21,0)),"")</f>
        <v/>
      </c>
      <c r="E23" s="26" t="str">
        <f>IF(ISBLANK($D$9),"",IFERROR(VLOOKUP(D23,Referenssihyötysuhteet!$B$29:$I$46,IF($D$9=Referenssihyötysuhteet!$G$27,7,4),FALSE),""))</f>
        <v/>
      </c>
      <c r="F23" s="27" t="str">
        <f>IFERROR(VLOOKUP(D23,Referenssihyötysuhteet!$B$4:$F$21,2+MATCH($D$9,Referenssihyötysuhteet!$D$3:$F$3,0),FALSE),"")</f>
        <v/>
      </c>
      <c r="G23" s="25"/>
      <c r="H23" s="25"/>
      <c r="I23" s="25"/>
      <c r="J23" s="25"/>
      <c r="K23" s="25"/>
      <c r="L23" s="18"/>
      <c r="M23" s="19"/>
    </row>
    <row r="24" spans="2:13">
      <c r="B24" s="17"/>
      <c r="C24" s="25"/>
      <c r="D24" s="26" t="str">
        <f>IFERROR(INDEX(Referenssihyötysuhteet!$B$4:$B$21,MATCH(C24,Referenssihyötysuhteet!$C$4:$C$21,0)),"")</f>
        <v/>
      </c>
      <c r="E24" s="26" t="str">
        <f>IF(ISBLANK($D$9),"",IFERROR(VLOOKUP(D24,Referenssihyötysuhteet!$B$29:$I$46,IF($D$9=Referenssihyötysuhteet!$G$27,7,4),FALSE),""))</f>
        <v/>
      </c>
      <c r="F24" s="27" t="str">
        <f>IFERROR(VLOOKUP(D24,Referenssihyötysuhteet!$B$4:$F$21,2+MATCH($D$9,Referenssihyötysuhteet!$D$3:$F$3,0),FALSE),"")</f>
        <v/>
      </c>
      <c r="G24" s="25"/>
      <c r="H24" s="25"/>
      <c r="I24" s="25"/>
      <c r="J24" s="25"/>
      <c r="K24" s="25"/>
      <c r="L24" s="18"/>
      <c r="M24" s="19"/>
    </row>
    <row r="25" spans="2:13"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9"/>
    </row>
    <row r="26" spans="2:13"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9"/>
    </row>
    <row r="27" spans="2:13">
      <c r="B27" s="17"/>
      <c r="C27" s="14"/>
      <c r="D27" s="15"/>
      <c r="E27" s="15"/>
      <c r="F27" s="15"/>
      <c r="G27" s="15"/>
      <c r="H27" s="15"/>
      <c r="I27" s="15"/>
      <c r="J27" s="15"/>
      <c r="K27" s="15"/>
      <c r="L27" s="16"/>
      <c r="M27" s="19"/>
    </row>
    <row r="28" spans="2:13">
      <c r="B28" s="17"/>
      <c r="C28" s="17" t="s">
        <v>67</v>
      </c>
      <c r="D28" s="18"/>
      <c r="E28" s="18"/>
      <c r="F28" s="18"/>
      <c r="G28" s="18" t="s">
        <v>58</v>
      </c>
      <c r="H28" s="18"/>
      <c r="I28" s="18"/>
      <c r="J28" s="18"/>
      <c r="K28" s="18"/>
      <c r="L28" s="19"/>
      <c r="M28" s="19"/>
    </row>
    <row r="29" spans="2:13">
      <c r="B29" s="17"/>
      <c r="C29" s="17"/>
      <c r="D29" s="18"/>
      <c r="E29" s="18"/>
      <c r="F29" s="18"/>
      <c r="G29" s="18">
        <v>2014</v>
      </c>
      <c r="H29" s="18">
        <v>2015</v>
      </c>
      <c r="I29" s="18">
        <v>2016</v>
      </c>
      <c r="J29" s="18">
        <v>2017</v>
      </c>
      <c r="K29" s="18">
        <v>2018</v>
      </c>
      <c r="L29" s="19"/>
      <c r="M29" s="19"/>
    </row>
    <row r="30" spans="2:13">
      <c r="B30" s="17"/>
      <c r="C30" s="17"/>
      <c r="D30" s="18" t="s">
        <v>55</v>
      </c>
      <c r="E30" s="18"/>
      <c r="F30" s="18"/>
      <c r="G30" s="20">
        <f>SUMPRODUCT($E$12:$E$24,G12:G24)/SUM(G12:G24)/100</f>
        <v>0.75196078431372559</v>
      </c>
      <c r="H30" s="20">
        <f t="shared" ref="H30:K30" si="0">SUMPRODUCT($E$12:$E$24,H12:H24)/SUM(H12:H24)/100</f>
        <v>0.75220048899755498</v>
      </c>
      <c r="I30" s="20">
        <f t="shared" si="0"/>
        <v>0.75117647058823533</v>
      </c>
      <c r="J30" s="20">
        <f t="shared" si="0"/>
        <v>0.75176470588235289</v>
      </c>
      <c r="K30" s="20">
        <f t="shared" si="0"/>
        <v>0.75157205240174674</v>
      </c>
      <c r="L30" s="19"/>
      <c r="M30" s="19"/>
    </row>
    <row r="31" spans="2:13">
      <c r="B31" s="17"/>
      <c r="C31" s="17"/>
      <c r="D31" s="18" t="s">
        <v>56</v>
      </c>
      <c r="E31" s="18"/>
      <c r="F31" s="18"/>
      <c r="G31" s="20">
        <f>SUMPRODUCT($F$12:$F$24,G12:G24)/SUM(G12:G24)/100</f>
        <v>0.25539215686274508</v>
      </c>
      <c r="H31" s="20">
        <f t="shared" ref="H31:K31" si="1">SUMPRODUCT($F$12:$F$24,H12:H24)/SUM(H12:H24)/100</f>
        <v>0.25605134474327629</v>
      </c>
      <c r="I31" s="20">
        <f t="shared" si="1"/>
        <v>0.25323529411764706</v>
      </c>
      <c r="J31" s="20">
        <f t="shared" si="1"/>
        <v>0.25376470588235295</v>
      </c>
      <c r="K31" s="20">
        <f t="shared" si="1"/>
        <v>0.25335371179039301</v>
      </c>
      <c r="L31" s="19"/>
      <c r="M31" s="19"/>
    </row>
    <row r="32" spans="2:13">
      <c r="B32" s="17"/>
      <c r="C32" s="21"/>
      <c r="D32" s="22"/>
      <c r="E32" s="22"/>
      <c r="F32" s="22"/>
      <c r="G32" s="22"/>
      <c r="H32" s="22"/>
      <c r="I32" s="22"/>
      <c r="J32" s="22"/>
      <c r="K32" s="22"/>
      <c r="L32" s="23"/>
      <c r="M32" s="19"/>
    </row>
    <row r="33" spans="2:13">
      <c r="B33" s="21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3"/>
    </row>
    <row r="36" spans="2:13"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6"/>
    </row>
    <row r="37" spans="2:13">
      <c r="B37" s="17"/>
      <c r="C37" s="18" t="s">
        <v>71</v>
      </c>
      <c r="D37" s="18"/>
      <c r="E37" s="18"/>
      <c r="F37" s="18"/>
      <c r="G37" s="18"/>
      <c r="H37" s="18"/>
      <c r="I37" s="18"/>
      <c r="J37" s="18"/>
      <c r="K37" s="18"/>
      <c r="L37" s="19"/>
    </row>
    <row r="38" spans="2:13">
      <c r="B38" s="17"/>
      <c r="C38" s="24" t="s">
        <v>72</v>
      </c>
      <c r="D38" s="25" t="s">
        <v>3</v>
      </c>
      <c r="E38" s="24"/>
      <c r="F38" s="24"/>
      <c r="G38" s="29" t="s">
        <v>59</v>
      </c>
      <c r="H38" s="29"/>
      <c r="I38" s="29"/>
      <c r="J38" s="29"/>
      <c r="K38" s="29"/>
      <c r="L38" s="19"/>
    </row>
    <row r="39" spans="2:13">
      <c r="B39" s="17"/>
      <c r="C39" s="18"/>
      <c r="D39" s="24"/>
      <c r="E39" s="29" t="s">
        <v>60</v>
      </c>
      <c r="F39" s="29"/>
      <c r="G39" s="29" t="s">
        <v>69</v>
      </c>
      <c r="H39" s="29"/>
      <c r="I39" s="29"/>
      <c r="J39" s="29"/>
      <c r="K39" s="29"/>
      <c r="L39" s="19"/>
    </row>
    <row r="40" spans="2:13">
      <c r="B40" s="17"/>
      <c r="C40" s="18" t="s">
        <v>1</v>
      </c>
      <c r="D40" s="24" t="s">
        <v>57</v>
      </c>
      <c r="E40" s="24" t="s">
        <v>61</v>
      </c>
      <c r="F40" s="24" t="s">
        <v>62</v>
      </c>
      <c r="G40" s="18">
        <v>2014</v>
      </c>
      <c r="H40" s="18">
        <v>2015</v>
      </c>
      <c r="I40" s="18">
        <v>2016</v>
      </c>
      <c r="J40" s="18">
        <v>2017</v>
      </c>
      <c r="K40" s="18">
        <v>2018</v>
      </c>
      <c r="L40" s="19"/>
    </row>
    <row r="41" spans="2:13">
      <c r="B41" s="17"/>
      <c r="C41" s="11" t="s">
        <v>8</v>
      </c>
      <c r="D41" s="26" t="str">
        <f>IFERROR(INDEX(Referenssihyötysuhteet!$B$4:$B$21,MATCH(C41,Referenssihyötysuhteet!$C$4:$C$21,0)),"")</f>
        <v>S1</v>
      </c>
      <c r="E41" s="26">
        <f>IF(ISBLANK($D$38),"",IFERROR(VLOOKUP(D41,Referenssihyötysuhteet!$B$29:$I$46,IF($D$38=Referenssihyötysuhteet!$G$27,7,4),FALSE),""))</f>
        <v>83</v>
      </c>
      <c r="F41" s="27">
        <f>IFERROR(VLOOKUP(D41,Referenssihyötysuhteet!$B$4:$F$21,2+MATCH($D$38,Referenssihyötysuhteet!$D$3:$F$3,0),FALSE),"")</f>
        <v>44.2</v>
      </c>
      <c r="G41" s="11">
        <v>20</v>
      </c>
      <c r="H41" s="11">
        <v>25</v>
      </c>
      <c r="I41" s="11">
        <v>23.5</v>
      </c>
      <c r="J41" s="11">
        <v>22</v>
      </c>
      <c r="K41" s="11">
        <v>21</v>
      </c>
      <c r="L41" s="19"/>
    </row>
    <row r="42" spans="2:13">
      <c r="B42" s="17"/>
      <c r="C42" s="11" t="s">
        <v>16</v>
      </c>
      <c r="D42" s="26" t="str">
        <f>IFERROR(INDEX(Referenssihyötysuhteet!$B$4:$B$21,MATCH(C42,Referenssihyötysuhteet!$C$4:$C$21,0)),"")</f>
        <v>S5</v>
      </c>
      <c r="E42" s="26">
        <f>IF(ISBLANK($D$38),"",IFERROR(VLOOKUP(D42,Referenssihyötysuhteet!$B$29:$I$46,IF($D$38=Referenssihyötysuhteet!$G$27,7,4),FALSE),""))</f>
        <v>75</v>
      </c>
      <c r="F42" s="27">
        <f>IFERROR(VLOOKUP(D42,Referenssihyötysuhteet!$B$4:$F$21,2+MATCH($D$38,Referenssihyötysuhteet!$D$3:$F$3,0),FALSE),"")</f>
        <v>25</v>
      </c>
      <c r="G42" s="11">
        <v>50</v>
      </c>
      <c r="H42" s="11">
        <v>45</v>
      </c>
      <c r="I42" s="11">
        <v>47</v>
      </c>
      <c r="J42" s="11">
        <v>48</v>
      </c>
      <c r="K42" s="11">
        <v>52</v>
      </c>
      <c r="L42" s="19"/>
    </row>
    <row r="43" spans="2:13">
      <c r="B43" s="17"/>
      <c r="C43" s="11" t="s">
        <v>18</v>
      </c>
      <c r="D43" s="26" t="str">
        <f>IFERROR(INDEX(Referenssihyötysuhteet!$B$4:$B$21,MATCH(C43,Referenssihyötysuhteet!$C$4:$C$21,0)),"")</f>
        <v>S6</v>
      </c>
      <c r="E43" s="26">
        <f>IF(ISBLANK($D$38),"",IFERROR(VLOOKUP(D43,Referenssihyötysuhteet!$B$29:$I$46,IF($D$38=Referenssihyötysuhteet!$G$27,7,4),FALSE),""))</f>
        <v>75</v>
      </c>
      <c r="F43" s="27">
        <f>IFERROR(VLOOKUP(D43,Referenssihyötysuhteet!$B$4:$F$21,2+MATCH($D$38,Referenssihyötysuhteet!$D$3:$F$3,0),FALSE),"")</f>
        <v>25</v>
      </c>
      <c r="G43" s="11">
        <f t="shared" ref="G43:H43" si="2">100-G42-G41</f>
        <v>30</v>
      </c>
      <c r="H43" s="11">
        <f t="shared" si="2"/>
        <v>30</v>
      </c>
      <c r="I43" s="11">
        <f>100-I42-I41</f>
        <v>29.5</v>
      </c>
      <c r="J43" s="11">
        <f t="shared" ref="J43:K43" si="3">100-J42-J41</f>
        <v>30</v>
      </c>
      <c r="K43" s="11">
        <f t="shared" si="3"/>
        <v>27</v>
      </c>
      <c r="L43" s="19"/>
    </row>
    <row r="44" spans="2:13">
      <c r="B44" s="17"/>
      <c r="C44" s="25"/>
      <c r="D44" s="26" t="str">
        <f>IFERROR(INDEX(Referenssihyötysuhteet!$B$4:$B$21,MATCH(C44,Referenssihyötysuhteet!$C$4:$C$21,0)),"")</f>
        <v/>
      </c>
      <c r="E44" s="26" t="str">
        <f>IF(ISBLANK($D$38),"",IFERROR(VLOOKUP(D44,Referenssihyötysuhteet!$B$29:$I$46,IF($D$38=Referenssihyötysuhteet!$G$27,7,4),FALSE),""))</f>
        <v/>
      </c>
      <c r="F44" s="27" t="str">
        <f>IFERROR(VLOOKUP(D44,Referenssihyötysuhteet!$B$4:$F$21,2+MATCH($D$38,Referenssihyötysuhteet!$D$3:$F$3,0),FALSE),"")</f>
        <v/>
      </c>
      <c r="G44" s="25"/>
      <c r="H44" s="25"/>
      <c r="I44" s="25"/>
      <c r="J44" s="25"/>
      <c r="K44" s="25"/>
      <c r="L44" s="19"/>
    </row>
    <row r="45" spans="2:13">
      <c r="B45" s="17"/>
      <c r="C45" s="25"/>
      <c r="D45" s="26" t="str">
        <f>IFERROR(INDEX(Referenssihyötysuhteet!$B$4:$B$21,MATCH(C45,Referenssihyötysuhteet!$C$4:$C$21,0)),"")</f>
        <v/>
      </c>
      <c r="E45" s="26" t="str">
        <f>IF(ISBLANK($D$38),"",IFERROR(VLOOKUP(D45,Referenssihyötysuhteet!$B$29:$I$46,IF($D$38=Referenssihyötysuhteet!$G$27,7,4),FALSE),""))</f>
        <v/>
      </c>
      <c r="F45" s="27" t="str">
        <f>IFERROR(VLOOKUP(D45,Referenssihyötysuhteet!$B$4:$F$21,2+MATCH($D$38,Referenssihyötysuhteet!$D$3:$F$3,0),FALSE),"")</f>
        <v/>
      </c>
      <c r="G45" s="25"/>
      <c r="H45" s="25"/>
      <c r="I45" s="25"/>
      <c r="J45" s="25"/>
      <c r="K45" s="25"/>
      <c r="L45" s="19"/>
    </row>
    <row r="46" spans="2:13">
      <c r="B46" s="17"/>
      <c r="C46" s="25"/>
      <c r="D46" s="26" t="str">
        <f>IFERROR(INDEX(Referenssihyötysuhteet!$B$4:$B$21,MATCH(C46,Referenssihyötysuhteet!$C$4:$C$21,0)),"")</f>
        <v/>
      </c>
      <c r="E46" s="26" t="str">
        <f>IF(ISBLANK($D$38),"",IFERROR(VLOOKUP(D46,Referenssihyötysuhteet!$B$29:$I$46,IF($D$38=Referenssihyötysuhteet!$G$27,7,4),FALSE),""))</f>
        <v/>
      </c>
      <c r="F46" s="27" t="str">
        <f>IFERROR(VLOOKUP(D46,Referenssihyötysuhteet!$B$4:$F$21,2+MATCH($D$38,Referenssihyötysuhteet!$D$3:$F$3,0),FALSE),"")</f>
        <v/>
      </c>
      <c r="G46" s="25"/>
      <c r="H46" s="25"/>
      <c r="I46" s="25"/>
      <c r="J46" s="25"/>
      <c r="K46" s="25"/>
      <c r="L46" s="19"/>
    </row>
    <row r="47" spans="2:13">
      <c r="B47" s="17"/>
      <c r="C47" s="25"/>
      <c r="D47" s="26" t="str">
        <f>IFERROR(INDEX(Referenssihyötysuhteet!$B$4:$B$21,MATCH(C47,Referenssihyötysuhteet!$C$4:$C$21,0)),"")</f>
        <v/>
      </c>
      <c r="E47" s="26" t="str">
        <f>IF(ISBLANK($D$38),"",IFERROR(VLOOKUP(D47,Referenssihyötysuhteet!$B$29:$I$46,IF($D$38=Referenssihyötysuhteet!$G$27,7,4),FALSE),""))</f>
        <v/>
      </c>
      <c r="F47" s="27" t="str">
        <f>IFERROR(VLOOKUP(D47,Referenssihyötysuhteet!$B$4:$F$21,2+MATCH($D$38,Referenssihyötysuhteet!$D$3:$F$3,0),FALSE),"")</f>
        <v/>
      </c>
      <c r="G47" s="25"/>
      <c r="H47" s="25"/>
      <c r="I47" s="25"/>
      <c r="J47" s="25"/>
      <c r="K47" s="25"/>
      <c r="L47" s="19"/>
    </row>
    <row r="48" spans="2:13">
      <c r="B48" s="17"/>
      <c r="C48" s="25"/>
      <c r="D48" s="26" t="str">
        <f>IFERROR(INDEX(Referenssihyötysuhteet!$B$4:$B$21,MATCH(C48,Referenssihyötysuhteet!$C$4:$C$21,0)),"")</f>
        <v/>
      </c>
      <c r="E48" s="26" t="str">
        <f>IF(ISBLANK($D$38),"",IFERROR(VLOOKUP(D48,Referenssihyötysuhteet!$B$29:$I$46,IF($D$38=Referenssihyötysuhteet!$G$27,7,4),FALSE),""))</f>
        <v/>
      </c>
      <c r="F48" s="27" t="str">
        <f>IFERROR(VLOOKUP(D48,Referenssihyötysuhteet!$B$4:$F$21,2+MATCH($D$38,Referenssihyötysuhteet!$D$3:$F$3,0),FALSE),"")</f>
        <v/>
      </c>
      <c r="G48" s="25"/>
      <c r="H48" s="25"/>
      <c r="I48" s="25"/>
      <c r="J48" s="25"/>
      <c r="K48" s="25"/>
      <c r="L48" s="19"/>
    </row>
    <row r="49" spans="2:12">
      <c r="B49" s="17"/>
      <c r="C49" s="25"/>
      <c r="D49" s="26" t="str">
        <f>IFERROR(INDEX(Referenssihyötysuhteet!$B$4:$B$21,MATCH(C49,Referenssihyötysuhteet!$C$4:$C$21,0)),"")</f>
        <v/>
      </c>
      <c r="E49" s="26" t="str">
        <f>IF(ISBLANK($D$38),"",IFERROR(VLOOKUP(D49,Referenssihyötysuhteet!$B$29:$I$46,IF($D$38=Referenssihyötysuhteet!$G$27,7,4),FALSE),""))</f>
        <v/>
      </c>
      <c r="F49" s="27" t="str">
        <f>IFERROR(VLOOKUP(D49,Referenssihyötysuhteet!$B$4:$F$21,2+MATCH($D$38,Referenssihyötysuhteet!$D$3:$F$3,0),FALSE),"")</f>
        <v/>
      </c>
      <c r="G49" s="25"/>
      <c r="H49" s="25"/>
      <c r="I49" s="25"/>
      <c r="J49" s="25"/>
      <c r="K49" s="25"/>
      <c r="L49" s="19"/>
    </row>
    <row r="50" spans="2:12">
      <c r="B50" s="17"/>
      <c r="C50" s="25"/>
      <c r="D50" s="26" t="str">
        <f>IFERROR(INDEX(Referenssihyötysuhteet!$B$4:$B$21,MATCH(C50,Referenssihyötysuhteet!$C$4:$C$21,0)),"")</f>
        <v/>
      </c>
      <c r="E50" s="26" t="str">
        <f>IF(ISBLANK($D$38),"",IFERROR(VLOOKUP(D50,Referenssihyötysuhteet!$B$29:$I$46,IF($D$38=Referenssihyötysuhteet!$G$27,7,4),FALSE),""))</f>
        <v/>
      </c>
      <c r="F50" s="27" t="str">
        <f>IFERROR(VLOOKUP(D50,Referenssihyötysuhteet!$B$4:$F$21,2+MATCH($D$38,Referenssihyötysuhteet!$D$3:$F$3,0),FALSE),"")</f>
        <v/>
      </c>
      <c r="G50" s="25"/>
      <c r="H50" s="25"/>
      <c r="I50" s="25"/>
      <c r="J50" s="25"/>
      <c r="K50" s="25"/>
      <c r="L50" s="19"/>
    </row>
    <row r="51" spans="2:12">
      <c r="B51" s="17"/>
      <c r="C51" s="25"/>
      <c r="D51" s="26" t="str">
        <f>IFERROR(INDEX(Referenssihyötysuhteet!$B$4:$B$21,MATCH(C51,Referenssihyötysuhteet!$C$4:$C$21,0)),"")</f>
        <v/>
      </c>
      <c r="E51" s="26" t="str">
        <f>IF(ISBLANK($D$38),"",IFERROR(VLOOKUP(D51,Referenssihyötysuhteet!$B$29:$I$46,IF($D$38=Referenssihyötysuhteet!$G$27,7,4),FALSE),""))</f>
        <v/>
      </c>
      <c r="F51" s="27" t="str">
        <f>IFERROR(VLOOKUP(D51,Referenssihyötysuhteet!$B$4:$F$21,2+MATCH($D$38,Referenssihyötysuhteet!$D$3:$F$3,0),FALSE),"")</f>
        <v/>
      </c>
      <c r="G51" s="25"/>
      <c r="H51" s="25"/>
      <c r="I51" s="25"/>
      <c r="J51" s="25"/>
      <c r="K51" s="25"/>
      <c r="L51" s="19"/>
    </row>
    <row r="52" spans="2:12">
      <c r="B52" s="17"/>
      <c r="C52" s="25"/>
      <c r="D52" s="26" t="str">
        <f>IFERROR(INDEX(Referenssihyötysuhteet!$B$4:$B$21,MATCH(C52,Referenssihyötysuhteet!$C$4:$C$21,0)),"")</f>
        <v/>
      </c>
      <c r="E52" s="26" t="str">
        <f>IF(ISBLANK($D$38),"",IFERROR(VLOOKUP(D52,Referenssihyötysuhteet!$B$29:$I$46,IF($D$38=Referenssihyötysuhteet!$G$27,7,4),FALSE),""))</f>
        <v/>
      </c>
      <c r="F52" s="27" t="str">
        <f>IFERROR(VLOOKUP(D52,Referenssihyötysuhteet!$B$4:$F$21,2+MATCH($D$38,Referenssihyötysuhteet!$D$3:$F$3,0),FALSE),"")</f>
        <v/>
      </c>
      <c r="G52" s="25"/>
      <c r="H52" s="25"/>
      <c r="I52" s="25"/>
      <c r="J52" s="25"/>
      <c r="K52" s="25"/>
      <c r="L52" s="19"/>
    </row>
    <row r="53" spans="2:12">
      <c r="B53" s="17"/>
      <c r="C53" s="25"/>
      <c r="D53" s="26" t="str">
        <f>IFERROR(INDEX(Referenssihyötysuhteet!$B$4:$B$21,MATCH(C53,Referenssihyötysuhteet!$C$4:$C$21,0)),"")</f>
        <v/>
      </c>
      <c r="E53" s="26" t="str">
        <f>IF(ISBLANK($D$38),"",IFERROR(VLOOKUP(D53,Referenssihyötysuhteet!$B$29:$I$46,IF($D$38=Referenssihyötysuhteet!$G$27,7,4),FALSE),""))</f>
        <v/>
      </c>
      <c r="F53" s="27" t="str">
        <f>IFERROR(VLOOKUP(D53,Referenssihyötysuhteet!$B$4:$F$21,2+MATCH($D$38,Referenssihyötysuhteet!$D$3:$F$3,0),FALSE),"")</f>
        <v/>
      </c>
      <c r="G53" s="25"/>
      <c r="H53" s="25"/>
      <c r="I53" s="25"/>
      <c r="J53" s="25"/>
      <c r="K53" s="25"/>
      <c r="L53" s="19"/>
    </row>
    <row r="54" spans="2:12"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9"/>
    </row>
    <row r="55" spans="2:12"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9"/>
    </row>
    <row r="56" spans="2:12">
      <c r="B56" s="17"/>
      <c r="C56" s="14"/>
      <c r="D56" s="15"/>
      <c r="E56" s="15"/>
      <c r="F56" s="15"/>
      <c r="G56" s="15"/>
      <c r="H56" s="15"/>
      <c r="I56" s="15"/>
      <c r="J56" s="15"/>
      <c r="K56" s="15"/>
      <c r="L56" s="16"/>
    </row>
    <row r="57" spans="2:12">
      <c r="B57" s="17"/>
      <c r="C57" s="17" t="s">
        <v>66</v>
      </c>
      <c r="D57" s="18"/>
      <c r="E57" s="18"/>
      <c r="F57" s="18"/>
      <c r="G57" s="18" t="s">
        <v>58</v>
      </c>
      <c r="H57" s="18"/>
      <c r="I57" s="18"/>
      <c r="J57" s="18"/>
      <c r="K57" s="18"/>
      <c r="L57" s="19"/>
    </row>
    <row r="58" spans="2:12">
      <c r="B58" s="17"/>
      <c r="C58" s="17"/>
      <c r="D58" s="18"/>
      <c r="E58" s="18"/>
      <c r="F58" s="18"/>
      <c r="G58" s="18">
        <v>2014</v>
      </c>
      <c r="H58" s="18">
        <v>2015</v>
      </c>
      <c r="I58" s="18">
        <v>2016</v>
      </c>
      <c r="J58" s="18">
        <v>2017</v>
      </c>
      <c r="K58" s="18">
        <v>2018</v>
      </c>
      <c r="L58" s="19"/>
    </row>
    <row r="59" spans="2:12">
      <c r="B59" s="17"/>
      <c r="C59" s="17"/>
      <c r="D59" s="18" t="s">
        <v>55</v>
      </c>
      <c r="E59" s="18"/>
      <c r="F59" s="18"/>
      <c r="G59" s="20">
        <f>SUMPRODUCT($E$41:$E$53,G41:G53)/SUM(G41:G53)/100</f>
        <v>0.7659999999999999</v>
      </c>
      <c r="H59" s="20">
        <f t="shared" ref="H59:K59" si="4">SUMPRODUCT($E$12:$E$24,H41:H53)/SUM(H41:H53)/100</f>
        <v>0.80200000000000005</v>
      </c>
      <c r="I59" s="20">
        <f t="shared" si="4"/>
        <v>0.80004999999999993</v>
      </c>
      <c r="J59" s="20">
        <f t="shared" si="4"/>
        <v>0.79900000000000004</v>
      </c>
      <c r="K59" s="20">
        <f t="shared" si="4"/>
        <v>0.79530000000000001</v>
      </c>
      <c r="L59" s="19"/>
    </row>
    <row r="60" spans="2:12">
      <c r="B60" s="17"/>
      <c r="C60" s="17"/>
      <c r="D60" s="18" t="s">
        <v>56</v>
      </c>
      <c r="E60" s="18"/>
      <c r="F60" s="18"/>
      <c r="G60" s="20">
        <f>SUMPRODUCT($F$41:$F$53,G41:G53)/SUM(G41:G53)/100</f>
        <v>0.28839999999999999</v>
      </c>
      <c r="H60" s="20">
        <f t="shared" ref="H60:K60" si="5">SUMPRODUCT($F$12:$F$24,H41:H53)/SUM(H41:H53)/100</f>
        <v>0.37634999999999996</v>
      </c>
      <c r="I60" s="20">
        <f t="shared" si="5"/>
        <v>0.37126500000000001</v>
      </c>
      <c r="J60" s="20">
        <f t="shared" si="5"/>
        <v>0.36810000000000004</v>
      </c>
      <c r="K60" s="20">
        <f t="shared" si="5"/>
        <v>0.35959000000000002</v>
      </c>
      <c r="L60" s="19"/>
    </row>
    <row r="61" spans="2:12">
      <c r="B61" s="17"/>
      <c r="C61" s="21"/>
      <c r="D61" s="22"/>
      <c r="E61" s="22"/>
      <c r="F61" s="22"/>
      <c r="G61" s="22"/>
      <c r="H61" s="22"/>
      <c r="I61" s="22"/>
      <c r="J61" s="22"/>
      <c r="K61" s="22"/>
      <c r="L61" s="23"/>
    </row>
    <row r="62" spans="2:1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3"/>
    </row>
  </sheetData>
  <mergeCells count="6">
    <mergeCell ref="G9:K9"/>
    <mergeCell ref="E10:F10"/>
    <mergeCell ref="G10:K10"/>
    <mergeCell ref="G38:K38"/>
    <mergeCell ref="E39:F39"/>
    <mergeCell ref="G39:K39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Referenssihyötysuhteet!$C$4:$C$21</xm:f>
          </x14:formula1>
          <xm:sqref>C12:C24 C41:C53</xm:sqref>
        </x14:dataValidation>
        <x14:dataValidation type="list" allowBlank="1" showInputMessage="1" showErrorMessage="1" xr:uid="{00000000-0002-0000-0100-000001000000}">
          <x14:formula1>
            <xm:f>Referenssihyötysuhteet!$D$3:$F$3</xm:f>
          </x14:formula1>
          <xm:sqref>D9 G8 D38 G37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6"/>
  <sheetViews>
    <sheetView workbookViewId="0">
      <selection activeCell="I12" sqref="I12"/>
    </sheetView>
  </sheetViews>
  <sheetFormatPr defaultRowHeight="14.5"/>
  <cols>
    <col min="1" max="1" width="12.54296875" bestFit="1" customWidth="1"/>
    <col min="2" max="2" width="4.453125" bestFit="1" customWidth="1"/>
    <col min="3" max="3" width="151.453125" bestFit="1" customWidth="1"/>
    <col min="4" max="4" width="17.6328125" bestFit="1" customWidth="1"/>
    <col min="5" max="5" width="10" bestFit="1" customWidth="1"/>
    <col min="6" max="6" width="14.08984375" bestFit="1" customWidth="1"/>
  </cols>
  <sheetData>
    <row r="1" spans="1:6" ht="15" thickBot="1">
      <c r="A1" s="10" t="s">
        <v>46</v>
      </c>
    </row>
    <row r="2" spans="1:6" ht="15" thickBot="1">
      <c r="A2" s="51" t="s">
        <v>0</v>
      </c>
      <c r="B2" s="52"/>
      <c r="C2" s="39" t="s">
        <v>1</v>
      </c>
      <c r="D2" s="55" t="s">
        <v>2</v>
      </c>
      <c r="E2" s="56"/>
      <c r="F2" s="57"/>
    </row>
    <row r="3" spans="1:6" ht="15" thickBot="1">
      <c r="A3" s="53"/>
      <c r="B3" s="54"/>
      <c r="C3" s="41"/>
      <c r="D3" s="2" t="s">
        <v>3</v>
      </c>
      <c r="E3" s="2" t="s">
        <v>4</v>
      </c>
      <c r="F3" s="2" t="s">
        <v>5</v>
      </c>
    </row>
    <row r="4" spans="1:6" ht="15" thickBot="1">
      <c r="A4" s="39" t="s">
        <v>6</v>
      </c>
      <c r="B4" s="3" t="s">
        <v>7</v>
      </c>
      <c r="C4" s="3" t="s">
        <v>8</v>
      </c>
      <c r="D4" s="3">
        <v>44.2</v>
      </c>
      <c r="E4" s="3">
        <v>44.2</v>
      </c>
      <c r="F4" s="3">
        <v>44.2</v>
      </c>
    </row>
    <row r="5" spans="1:6" ht="15" thickBot="1">
      <c r="A5" s="40"/>
      <c r="B5" s="3" t="s">
        <v>9</v>
      </c>
      <c r="C5" s="3" t="s">
        <v>10</v>
      </c>
      <c r="D5" s="3">
        <v>41.8</v>
      </c>
      <c r="E5" s="3">
        <v>41.8</v>
      </c>
      <c r="F5" s="3">
        <v>41.8</v>
      </c>
    </row>
    <row r="6" spans="1:6" ht="15" thickBot="1">
      <c r="A6" s="40"/>
      <c r="B6" s="3" t="s">
        <v>11</v>
      </c>
      <c r="C6" s="3" t="s">
        <v>12</v>
      </c>
      <c r="D6" s="3">
        <v>39</v>
      </c>
      <c r="E6" s="3">
        <v>39</v>
      </c>
      <c r="F6" s="3">
        <v>39</v>
      </c>
    </row>
    <row r="7" spans="1:6" ht="15" thickBot="1">
      <c r="A7" s="40"/>
      <c r="B7" s="3" t="s">
        <v>13</v>
      </c>
      <c r="C7" s="3" t="s">
        <v>14</v>
      </c>
      <c r="D7" s="3">
        <v>33</v>
      </c>
      <c r="E7" s="3">
        <v>33</v>
      </c>
      <c r="F7" s="3">
        <v>37</v>
      </c>
    </row>
    <row r="8" spans="1:6" ht="15" thickBot="1">
      <c r="A8" s="40"/>
      <c r="B8" s="3" t="s">
        <v>15</v>
      </c>
      <c r="C8" s="3" t="s">
        <v>16</v>
      </c>
      <c r="D8" s="3">
        <v>25</v>
      </c>
      <c r="E8" s="3">
        <v>25</v>
      </c>
      <c r="F8" s="3">
        <v>30</v>
      </c>
    </row>
    <row r="9" spans="1:6" ht="15" thickBot="1">
      <c r="A9" s="41"/>
      <c r="B9" s="3" t="s">
        <v>17</v>
      </c>
      <c r="C9" s="3" t="s">
        <v>18</v>
      </c>
      <c r="D9" s="3">
        <v>25</v>
      </c>
      <c r="E9" s="3">
        <v>25</v>
      </c>
      <c r="F9" s="3">
        <v>25</v>
      </c>
    </row>
    <row r="10" spans="1:6" ht="15" thickBot="1">
      <c r="A10" s="39" t="s">
        <v>19</v>
      </c>
      <c r="B10" s="3" t="s">
        <v>20</v>
      </c>
      <c r="C10" s="3" t="s">
        <v>21</v>
      </c>
      <c r="D10" s="3">
        <v>44.2</v>
      </c>
      <c r="E10" s="3">
        <v>44.2</v>
      </c>
      <c r="F10" s="3">
        <v>44.2</v>
      </c>
    </row>
    <row r="11" spans="1:6" ht="15" thickBot="1">
      <c r="A11" s="40"/>
      <c r="B11" s="3" t="s">
        <v>22</v>
      </c>
      <c r="C11" s="3" t="s">
        <v>23</v>
      </c>
      <c r="D11" s="3">
        <v>44.2</v>
      </c>
      <c r="E11" s="3">
        <v>44.2</v>
      </c>
      <c r="F11" s="3">
        <v>44.2</v>
      </c>
    </row>
    <row r="12" spans="1:6" ht="15" thickBot="1">
      <c r="A12" s="41"/>
      <c r="B12" s="3" t="s">
        <v>24</v>
      </c>
      <c r="C12" s="3" t="s">
        <v>25</v>
      </c>
      <c r="D12" s="3">
        <v>25</v>
      </c>
      <c r="E12" s="3">
        <v>25</v>
      </c>
      <c r="F12" s="3">
        <v>29</v>
      </c>
    </row>
    <row r="13" spans="1:6" ht="15" thickBot="1">
      <c r="A13" s="39" t="s">
        <v>26</v>
      </c>
      <c r="B13" s="3" t="s">
        <v>27</v>
      </c>
      <c r="C13" s="3" t="s">
        <v>28</v>
      </c>
      <c r="D13" s="3">
        <v>52.5</v>
      </c>
      <c r="E13" s="3">
        <v>52.5</v>
      </c>
      <c r="F13" s="3">
        <v>53</v>
      </c>
    </row>
    <row r="14" spans="1:6" ht="15" thickBot="1">
      <c r="A14" s="40"/>
      <c r="B14" s="3" t="s">
        <v>29</v>
      </c>
      <c r="C14" s="3" t="s">
        <v>30</v>
      </c>
      <c r="D14" s="3">
        <v>44.2</v>
      </c>
      <c r="E14" s="3">
        <v>44.2</v>
      </c>
      <c r="F14" s="3">
        <v>44.2</v>
      </c>
    </row>
    <row r="15" spans="1:6" ht="15" thickBot="1">
      <c r="A15" s="40"/>
      <c r="B15" s="3" t="s">
        <v>31</v>
      </c>
      <c r="C15" s="3" t="s">
        <v>32</v>
      </c>
      <c r="D15" s="3">
        <v>42</v>
      </c>
      <c r="E15" s="3">
        <v>42</v>
      </c>
      <c r="F15" s="3">
        <v>42</v>
      </c>
    </row>
    <row r="16" spans="1:6" ht="15" thickBot="1">
      <c r="A16" s="41"/>
      <c r="B16" s="3" t="s">
        <v>33</v>
      </c>
      <c r="C16" s="3" t="s">
        <v>34</v>
      </c>
      <c r="D16" s="3">
        <v>35</v>
      </c>
      <c r="E16" s="3">
        <v>35</v>
      </c>
      <c r="F16" s="3">
        <v>35</v>
      </c>
    </row>
    <row r="17" spans="1:9" ht="15" thickBot="1">
      <c r="A17" s="39" t="s">
        <v>35</v>
      </c>
      <c r="B17" s="3" t="s">
        <v>36</v>
      </c>
      <c r="C17" s="3" t="s">
        <v>37</v>
      </c>
      <c r="D17" s="4"/>
      <c r="E17" s="4"/>
      <c r="F17" s="3">
        <v>30</v>
      </c>
    </row>
    <row r="18" spans="1:9" ht="15" thickBot="1">
      <c r="A18" s="40"/>
      <c r="B18" s="3" t="s">
        <v>38</v>
      </c>
      <c r="C18" s="3" t="s">
        <v>39</v>
      </c>
      <c r="D18" s="4"/>
      <c r="E18" s="4"/>
      <c r="F18" s="3">
        <v>33</v>
      </c>
    </row>
    <row r="19" spans="1:9" ht="15" thickBot="1">
      <c r="A19" s="40"/>
      <c r="B19" s="3" t="s">
        <v>40</v>
      </c>
      <c r="C19" s="3" t="s">
        <v>41</v>
      </c>
      <c r="D19" s="4"/>
      <c r="E19" s="4"/>
      <c r="F19" s="3">
        <v>30</v>
      </c>
    </row>
    <row r="20" spans="1:9" ht="15" thickBot="1">
      <c r="A20" s="40"/>
      <c r="B20" s="3" t="s">
        <v>42</v>
      </c>
      <c r="C20" s="3" t="s">
        <v>43</v>
      </c>
      <c r="D20" s="4"/>
      <c r="E20" s="4"/>
      <c r="F20" s="3">
        <v>19.5</v>
      </c>
    </row>
    <row r="21" spans="1:9" ht="15" thickBot="1">
      <c r="A21" s="41"/>
      <c r="B21" s="3" t="s">
        <v>44</v>
      </c>
      <c r="C21" s="3" t="s">
        <v>45</v>
      </c>
      <c r="D21" s="4"/>
      <c r="E21" s="4"/>
      <c r="F21" s="3">
        <v>30</v>
      </c>
    </row>
    <row r="22" spans="1:9">
      <c r="A22" s="1"/>
      <c r="B22" s="1"/>
      <c r="C22" s="1"/>
      <c r="D22" s="1"/>
      <c r="E22" s="1"/>
      <c r="F22" s="1"/>
    </row>
    <row r="23" spans="1:9" ht="15">
      <c r="A23" s="5"/>
      <c r="B23" s="1"/>
      <c r="C23" s="1"/>
      <c r="D23" s="1"/>
      <c r="E23" s="1"/>
      <c r="F23" s="1"/>
    </row>
    <row r="25" spans="1:9" ht="15" thickBot="1">
      <c r="A25" s="10" t="s">
        <v>54</v>
      </c>
      <c r="B25" s="1"/>
      <c r="C25" s="1"/>
      <c r="D25" s="1"/>
      <c r="E25" s="1"/>
      <c r="F25" s="1"/>
      <c r="G25" s="1"/>
      <c r="H25" s="1"/>
      <c r="I25" s="1"/>
    </row>
    <row r="26" spans="1:9" ht="15" thickBot="1">
      <c r="A26" s="42" t="s">
        <v>0</v>
      </c>
      <c r="B26" s="43"/>
      <c r="C26" s="33" t="s">
        <v>1</v>
      </c>
      <c r="D26" s="48" t="s">
        <v>2</v>
      </c>
      <c r="E26" s="49"/>
      <c r="F26" s="49"/>
      <c r="G26" s="49"/>
      <c r="H26" s="49"/>
      <c r="I26" s="50"/>
    </row>
    <row r="27" spans="1:9" ht="15" thickBot="1">
      <c r="A27" s="44"/>
      <c r="B27" s="45"/>
      <c r="C27" s="34"/>
      <c r="D27" s="48" t="s">
        <v>47</v>
      </c>
      <c r="E27" s="49"/>
      <c r="F27" s="50"/>
      <c r="G27" s="48" t="s">
        <v>5</v>
      </c>
      <c r="H27" s="49"/>
      <c r="I27" s="50"/>
    </row>
    <row r="28" spans="1:9" ht="15" thickBot="1">
      <c r="A28" s="46"/>
      <c r="B28" s="47"/>
      <c r="C28" s="35"/>
      <c r="D28" s="7" t="s">
        <v>48</v>
      </c>
      <c r="E28" s="8" t="s">
        <v>49</v>
      </c>
      <c r="F28" s="8" t="s">
        <v>50</v>
      </c>
      <c r="G28" s="7" t="s">
        <v>48</v>
      </c>
      <c r="H28" s="8" t="s">
        <v>49</v>
      </c>
      <c r="I28" s="8" t="s">
        <v>50</v>
      </c>
    </row>
    <row r="29" spans="1:9" ht="15" thickBot="1">
      <c r="A29" s="33" t="s">
        <v>6</v>
      </c>
      <c r="B29" s="9" t="s">
        <v>7</v>
      </c>
      <c r="C29" s="9" t="s">
        <v>8</v>
      </c>
      <c r="D29" s="9">
        <v>88</v>
      </c>
      <c r="E29" s="9">
        <v>83</v>
      </c>
      <c r="F29" s="9">
        <v>80</v>
      </c>
      <c r="G29" s="9">
        <v>88</v>
      </c>
      <c r="H29" s="9">
        <v>83</v>
      </c>
      <c r="I29" s="9">
        <v>80</v>
      </c>
    </row>
    <row r="30" spans="1:9" ht="15" thickBot="1">
      <c r="A30" s="34"/>
      <c r="B30" s="9" t="s">
        <v>9</v>
      </c>
      <c r="C30" s="9" t="s">
        <v>10</v>
      </c>
      <c r="D30" s="9">
        <v>86</v>
      </c>
      <c r="E30" s="9">
        <v>81</v>
      </c>
      <c r="F30" s="9">
        <v>78</v>
      </c>
      <c r="G30" s="9">
        <v>86</v>
      </c>
      <c r="H30" s="9">
        <v>81</v>
      </c>
      <c r="I30" s="9">
        <v>78</v>
      </c>
    </row>
    <row r="31" spans="1:9" ht="15" thickBot="1">
      <c r="A31" s="34"/>
      <c r="B31" s="9" t="s">
        <v>11</v>
      </c>
      <c r="C31" s="9" t="s">
        <v>12</v>
      </c>
      <c r="D31" s="9">
        <v>86</v>
      </c>
      <c r="E31" s="9">
        <v>81</v>
      </c>
      <c r="F31" s="9">
        <v>78</v>
      </c>
      <c r="G31" s="9">
        <v>86</v>
      </c>
      <c r="H31" s="9">
        <v>81</v>
      </c>
      <c r="I31" s="9">
        <v>78</v>
      </c>
    </row>
    <row r="32" spans="1:9" ht="15" thickBot="1">
      <c r="A32" s="34"/>
      <c r="B32" s="9" t="s">
        <v>13</v>
      </c>
      <c r="C32" s="9" t="s">
        <v>51</v>
      </c>
      <c r="D32" s="9">
        <v>86</v>
      </c>
      <c r="E32" s="9">
        <v>81</v>
      </c>
      <c r="F32" s="9">
        <v>78</v>
      </c>
      <c r="G32" s="9">
        <v>86</v>
      </c>
      <c r="H32" s="9">
        <v>81</v>
      </c>
      <c r="I32" s="9">
        <v>78</v>
      </c>
    </row>
    <row r="33" spans="1:9" ht="15" thickBot="1">
      <c r="A33" s="34"/>
      <c r="B33" s="9" t="s">
        <v>15</v>
      </c>
      <c r="C33" s="9" t="s">
        <v>52</v>
      </c>
      <c r="D33" s="9">
        <v>80</v>
      </c>
      <c r="E33" s="9">
        <v>75</v>
      </c>
      <c r="F33" s="9">
        <v>72</v>
      </c>
      <c r="G33" s="9">
        <v>80</v>
      </c>
      <c r="H33" s="9">
        <v>75</v>
      </c>
      <c r="I33" s="9">
        <v>72</v>
      </c>
    </row>
    <row r="34" spans="1:9" ht="15" thickBot="1">
      <c r="A34" s="35"/>
      <c r="B34" s="9" t="s">
        <v>17</v>
      </c>
      <c r="C34" s="9" t="s">
        <v>53</v>
      </c>
      <c r="D34" s="9">
        <v>80</v>
      </c>
      <c r="E34" s="9">
        <v>75</v>
      </c>
      <c r="F34" s="9">
        <v>72</v>
      </c>
      <c r="G34" s="9">
        <v>80</v>
      </c>
      <c r="H34" s="9">
        <v>75</v>
      </c>
      <c r="I34" s="9">
        <v>72</v>
      </c>
    </row>
    <row r="35" spans="1:9" ht="15" thickBot="1">
      <c r="A35" s="33" t="s">
        <v>19</v>
      </c>
      <c r="B35" s="9" t="s">
        <v>20</v>
      </c>
      <c r="C35" s="9" t="s">
        <v>21</v>
      </c>
      <c r="D35" s="9">
        <v>89</v>
      </c>
      <c r="E35" s="9">
        <v>84</v>
      </c>
      <c r="F35" s="9">
        <v>81</v>
      </c>
      <c r="G35" s="9">
        <v>85</v>
      </c>
      <c r="H35" s="9">
        <v>80</v>
      </c>
      <c r="I35" s="9">
        <v>77</v>
      </c>
    </row>
    <row r="36" spans="1:9" ht="15" thickBot="1">
      <c r="A36" s="34"/>
      <c r="B36" s="9" t="s">
        <v>22</v>
      </c>
      <c r="C36" s="9" t="s">
        <v>23</v>
      </c>
      <c r="D36" s="9">
        <v>89</v>
      </c>
      <c r="E36" s="9">
        <v>84</v>
      </c>
      <c r="F36" s="9">
        <v>81</v>
      </c>
      <c r="G36" s="9">
        <v>85</v>
      </c>
      <c r="H36" s="9">
        <v>80</v>
      </c>
      <c r="I36" s="9">
        <v>77</v>
      </c>
    </row>
    <row r="37" spans="1:9" ht="15" thickBot="1">
      <c r="A37" s="35"/>
      <c r="B37" s="9" t="s">
        <v>24</v>
      </c>
      <c r="C37" s="9" t="s">
        <v>25</v>
      </c>
      <c r="D37" s="9">
        <v>80</v>
      </c>
      <c r="E37" s="9">
        <v>75</v>
      </c>
      <c r="F37" s="9">
        <v>72</v>
      </c>
      <c r="G37" s="9">
        <v>75</v>
      </c>
      <c r="H37" s="9">
        <v>70</v>
      </c>
      <c r="I37" s="9">
        <v>67</v>
      </c>
    </row>
    <row r="38" spans="1:9" ht="15" thickBot="1">
      <c r="A38" s="33" t="s">
        <v>26</v>
      </c>
      <c r="B38" s="9" t="s">
        <v>27</v>
      </c>
      <c r="C38" s="9" t="s">
        <v>28</v>
      </c>
      <c r="D38" s="9">
        <v>90</v>
      </c>
      <c r="E38" s="9">
        <v>85</v>
      </c>
      <c r="F38" s="9">
        <v>82</v>
      </c>
      <c r="G38" s="9">
        <v>92</v>
      </c>
      <c r="H38" s="9">
        <v>87</v>
      </c>
      <c r="I38" s="9">
        <v>84</v>
      </c>
    </row>
    <row r="39" spans="1:9" ht="15" thickBot="1">
      <c r="A39" s="34"/>
      <c r="B39" s="9" t="s">
        <v>29</v>
      </c>
      <c r="C39" s="9" t="s">
        <v>30</v>
      </c>
      <c r="D39" s="9">
        <v>89</v>
      </c>
      <c r="E39" s="9">
        <v>84</v>
      </c>
      <c r="F39" s="9">
        <v>81</v>
      </c>
      <c r="G39" s="9">
        <v>90</v>
      </c>
      <c r="H39" s="9">
        <v>85</v>
      </c>
      <c r="I39" s="9">
        <v>82</v>
      </c>
    </row>
    <row r="40" spans="1:9" ht="15" thickBot="1">
      <c r="A40" s="34"/>
      <c r="B40" s="9" t="s">
        <v>31</v>
      </c>
      <c r="C40" s="9" t="s">
        <v>32</v>
      </c>
      <c r="D40" s="9">
        <v>70</v>
      </c>
      <c r="E40" s="9">
        <v>65</v>
      </c>
      <c r="F40" s="9">
        <v>62</v>
      </c>
      <c r="G40" s="9">
        <v>80</v>
      </c>
      <c r="H40" s="9">
        <v>75</v>
      </c>
      <c r="I40" s="9">
        <v>72</v>
      </c>
    </row>
    <row r="41" spans="1:9" ht="15" thickBot="1">
      <c r="A41" s="35"/>
      <c r="B41" s="9" t="s">
        <v>33</v>
      </c>
      <c r="C41" s="9" t="s">
        <v>34</v>
      </c>
      <c r="D41" s="9">
        <v>80</v>
      </c>
      <c r="E41" s="9">
        <v>75</v>
      </c>
      <c r="F41" s="9">
        <v>72</v>
      </c>
      <c r="G41" s="9">
        <v>80</v>
      </c>
      <c r="H41" s="9">
        <v>75</v>
      </c>
      <c r="I41" s="9">
        <v>72</v>
      </c>
    </row>
    <row r="42" spans="1:9" ht="15" thickBot="1">
      <c r="A42" s="36" t="s">
        <v>35</v>
      </c>
      <c r="B42" s="6" t="s">
        <v>36</v>
      </c>
      <c r="C42" s="6" t="s">
        <v>37</v>
      </c>
      <c r="D42" s="6" t="s">
        <v>63</v>
      </c>
      <c r="E42" s="6" t="s">
        <v>63</v>
      </c>
      <c r="F42" s="6" t="s">
        <v>63</v>
      </c>
      <c r="G42" s="6">
        <v>92</v>
      </c>
      <c r="H42" s="6">
        <v>87</v>
      </c>
      <c r="I42" s="6" t="s">
        <v>63</v>
      </c>
    </row>
    <row r="43" spans="1:9" ht="15" thickBot="1">
      <c r="A43" s="37"/>
      <c r="B43" s="6" t="s">
        <v>38</v>
      </c>
      <c r="C43" s="6" t="s">
        <v>39</v>
      </c>
      <c r="D43" s="6" t="s">
        <v>63</v>
      </c>
      <c r="E43" s="6" t="s">
        <v>63</v>
      </c>
      <c r="F43" s="6" t="s">
        <v>63</v>
      </c>
      <c r="G43" s="6">
        <v>92</v>
      </c>
      <c r="H43" s="6">
        <v>87</v>
      </c>
      <c r="I43" s="6" t="s">
        <v>63</v>
      </c>
    </row>
    <row r="44" spans="1:9" ht="15" thickBot="1">
      <c r="A44" s="37"/>
      <c r="B44" s="6" t="s">
        <v>40</v>
      </c>
      <c r="C44" s="6" t="s">
        <v>41</v>
      </c>
      <c r="D44" s="6" t="s">
        <v>63</v>
      </c>
      <c r="E44" s="6" t="s">
        <v>63</v>
      </c>
      <c r="F44" s="6" t="s">
        <v>63</v>
      </c>
      <c r="G44" s="6">
        <v>92</v>
      </c>
      <c r="H44" s="6">
        <v>87</v>
      </c>
      <c r="I44" s="6" t="s">
        <v>63</v>
      </c>
    </row>
    <row r="45" spans="1:9" ht="15" thickBot="1">
      <c r="A45" s="37"/>
      <c r="B45" s="6" t="s">
        <v>42</v>
      </c>
      <c r="C45" s="6" t="s">
        <v>43</v>
      </c>
      <c r="D45" s="6" t="s">
        <v>63</v>
      </c>
      <c r="E45" s="6" t="s">
        <v>63</v>
      </c>
      <c r="F45" s="6" t="s">
        <v>63</v>
      </c>
      <c r="G45" s="6">
        <v>92</v>
      </c>
      <c r="H45" s="6">
        <v>87</v>
      </c>
      <c r="I45" s="6" t="s">
        <v>63</v>
      </c>
    </row>
    <row r="46" spans="1:9" ht="15" thickBot="1">
      <c r="A46" s="38"/>
      <c r="B46" s="6" t="s">
        <v>44</v>
      </c>
      <c r="C46" s="6" t="s">
        <v>45</v>
      </c>
      <c r="D46" s="6" t="s">
        <v>63</v>
      </c>
      <c r="E46" s="6" t="s">
        <v>63</v>
      </c>
      <c r="F46" s="6" t="s">
        <v>63</v>
      </c>
      <c r="G46" s="6">
        <v>92</v>
      </c>
      <c r="H46" s="6">
        <v>87</v>
      </c>
      <c r="I46" s="6" t="s">
        <v>63</v>
      </c>
    </row>
  </sheetData>
  <mergeCells count="16">
    <mergeCell ref="C26:C28"/>
    <mergeCell ref="D26:I26"/>
    <mergeCell ref="D27:F27"/>
    <mergeCell ref="G27:I27"/>
    <mergeCell ref="A2:B3"/>
    <mergeCell ref="C2:C3"/>
    <mergeCell ref="D2:F2"/>
    <mergeCell ref="A4:A9"/>
    <mergeCell ref="A10:A12"/>
    <mergeCell ref="A13:A16"/>
    <mergeCell ref="A29:A34"/>
    <mergeCell ref="A35:A37"/>
    <mergeCell ref="A38:A41"/>
    <mergeCell ref="A42:A46"/>
    <mergeCell ref="A17:A21"/>
    <mergeCell ref="A26:B28"/>
  </mergeCells>
  <hyperlinks>
    <hyperlink ref="E28" r:id="rId1" location="ntr1-L_2015333FI.01005801-E0001" display="https://eur-lex.europa.eu/legal-content/FI/TXT/HTML/?uri=CELEX:32015R2402&amp;from=EN - ntr1-L_2015333FI.01005801-E0001" xr:uid="{00000000-0004-0000-0200-000000000000}"/>
    <hyperlink ref="F28" r:id="rId2" location="ntr2-L_2015333FI.01005801-E0002" display="https://eur-lex.europa.eu/legal-content/FI/TXT/HTML/?uri=CELEX:32015R2402&amp;from=EN - ntr2-L_2015333FI.01005801-E0002" xr:uid="{00000000-0004-0000-0200-000001000000}"/>
    <hyperlink ref="H28" r:id="rId3" location="ntr1-L_2015333FI.01005801-E0001" display="https://eur-lex.europa.eu/legal-content/FI/TXT/HTML/?uri=CELEX:32015R2402&amp;from=EN - ntr1-L_2015333FI.01005801-E0001" xr:uid="{00000000-0004-0000-0200-000002000000}"/>
    <hyperlink ref="I28" r:id="rId4" location="ntr2-L_2015333FI.01005801-E0002" display="https://eur-lex.europa.eu/legal-content/FI/TXT/HTML/?uri=CELEX:32015R2402&amp;from=EN - ntr2-L_2015333FI.01005801-E0002" xr:uid="{00000000-0004-0000-0200-000003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Laskentatyökalu</vt:lpstr>
      <vt:lpstr>Esimerkki</vt:lpstr>
      <vt:lpstr>Referenssihyötysuhteet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Jaakko Saarela</dc:creator>
  <cp:lastModifiedBy>Rissanen Ville-Matti</cp:lastModifiedBy>
  <dcterms:created xsi:type="dcterms:W3CDTF">2019-02-14T07:22:56Z</dcterms:created>
  <dcterms:modified xsi:type="dcterms:W3CDTF">2019-04-17T05:54:00Z</dcterms:modified>
</cp:coreProperties>
</file>