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energiavirasto.sharepoint.com/sites/Ilmaisjako/Shared Documents/MMP/"/>
    </mc:Choice>
  </mc:AlternateContent>
  <xr:revisionPtr revIDLastSave="0" documentId="13_ncr:1_{ADD3D2CD-5636-4691-98A2-E6887A633B7E}" xr6:coauthVersionLast="47" xr6:coauthVersionMax="47" xr10:uidLastSave="{00000000-0000-0000-0000-000000000000}"/>
  <bookViews>
    <workbookView xWindow="-120" yWindow="-120" windowWidth="29040" windowHeight="15840" tabRatio="771" xr2:uid="{00000000-000D-0000-FFFF-FFFF00000000}"/>
  </bookViews>
  <sheets>
    <sheet name="Kustannus- ja hyötylaskelma" sheetId="1" r:id="rId1"/>
  </sheets>
  <externalReferences>
    <externalReference r:id="rId2"/>
  </externalReferences>
  <definedNames>
    <definedName name="A1_laitos">'Kustannus- ja hyötylaskelma'!$G$37</definedName>
    <definedName name="CNTR_SmallEmitter">'Kustannus- ja hyötylaskelma'!$K$12</definedName>
    <definedName name="CNTR_TrueFalse">[1]ToolUnreasonableCosts!$Q$12:$Q$13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1" l="1"/>
  <c r="E67" i="1"/>
  <c r="H65" i="1" l="1"/>
  <c r="H67" i="1" s="1"/>
  <c r="G65" i="1"/>
  <c r="G67" i="1" s="1"/>
  <c r="F65" i="1"/>
  <c r="E65" i="1"/>
  <c r="D65" i="1"/>
  <c r="D67" i="1" s="1"/>
  <c r="B65" i="1" l="1"/>
  <c r="C65" i="1" l="1"/>
  <c r="C67" i="1" l="1"/>
  <c r="B67" i="1"/>
  <c r="K55" i="1"/>
  <c r="K54" i="1"/>
  <c r="K53" i="1"/>
  <c r="K52" i="1"/>
  <c r="K51" i="1"/>
  <c r="K42" i="1"/>
  <c r="K46" i="1"/>
  <c r="K45" i="1"/>
  <c r="K44" i="1"/>
  <c r="K43" i="1"/>
  <c r="F70" i="1" l="1"/>
  <c r="K70" i="1" s="1"/>
  <c r="K56" i="1"/>
  <c r="K47" i="1"/>
  <c r="K58" i="1" l="1"/>
  <c r="F72" i="1" s="1"/>
</calcChain>
</file>

<file path=xl/sharedStrings.xml><?xml version="1.0" encoding="utf-8"?>
<sst xmlns="http://schemas.openxmlformats.org/spreadsheetml/2006/main" count="56" uniqueCount="41">
  <si>
    <t>Laitos</t>
  </si>
  <si>
    <t>Toiminnanharjoittaja</t>
  </si>
  <si>
    <t>Laadittu (pvm)</t>
  </si>
  <si>
    <t>Kuvaus kustannuksista</t>
  </si>
  <si>
    <t>Investointikustannukset</t>
  </si>
  <si>
    <t>Investointikustannukset [€]</t>
  </si>
  <si>
    <t>Poistoaika [a]</t>
  </si>
  <si>
    <t>Korkokanta [%]</t>
  </si>
  <si>
    <t>Vuotuiset käyttö- ja ylläpitokustannukset [€/a]</t>
  </si>
  <si>
    <t>Muut kustannukset [€/a]</t>
  </si>
  <si>
    <t>Vuotuiset kustannukset [€]</t>
  </si>
  <si>
    <t>Nykyiset kustannukset</t>
  </si>
  <si>
    <t>Uuden tarkkailumenetelmän kustannukset</t>
  </si>
  <si>
    <t>Summa</t>
  </si>
  <si>
    <t>=</t>
  </si>
  <si>
    <t>Vuotuiset lisäkustannukset</t>
  </si>
  <si>
    <t>x</t>
  </si>
  <si>
    <t>Vuotuiset hyödyt</t>
  </si>
  <si>
    <t>Päästöoikeuden viitehinta [€/tCO2e]</t>
  </si>
  <si>
    <t>Keskimääräinen vuotuinen hiilidioksidiekvivalentti</t>
  </si>
  <si>
    <t>Parannuskerroin</t>
  </si>
  <si>
    <t>Kustannukset ovat kohtuuttomat?</t>
  </si>
  <si>
    <t>Keskiarvo</t>
  </si>
  <si>
    <t>Hiilidioksidiekvivalentti</t>
  </si>
  <si>
    <t>Vuosi N-2</t>
  </si>
  <si>
    <t>Vuosi N-1</t>
  </si>
  <si>
    <t>Vuosi N</t>
  </si>
  <si>
    <t>Laitoksen osan ilmaisjako</t>
  </si>
  <si>
    <t>Tuotteen vertailuarvo</t>
  </si>
  <si>
    <t>Toiminnanharjoittajan ja laitoksen tiedot</t>
  </si>
  <si>
    <t>Laskelman laatija</t>
  </si>
  <si>
    <t>Onko laitos asetuksen (EU) N:o 601/2012 47 artiklan 6 kohdan mukainen vähän päästöjä aiheuttava laitos (A1-laitos)?</t>
  </si>
  <si>
    <t>Polttoaineen tai materiaalin hiilisisältö (FAR liite VII 4.2 a)</t>
  </si>
  <si>
    <t>Päästölähteen päästöt (FAR liite VII 4.2 b)</t>
  </si>
  <si>
    <t>Mitattavissa olevan lämmön määrä [TJ] (FAR liite VII 4.2 c)</t>
  </si>
  <si>
    <t>Ei-mitattavissa olevan lämmön määrä (FAR liite VII 4.2 d)</t>
  </si>
  <si>
    <t>Sähkön määrä [MWh] (FAR liite VII 4.2 e)</t>
  </si>
  <si>
    <t>Tuotteen tuotanto (FAR liite VII 4.2 f)</t>
  </si>
  <si>
    <t>Ilmaisjaon määritysmenetelmien kustannus- ja hyötylaskelma</t>
  </si>
  <si>
    <r>
      <rPr>
        <b/>
        <u/>
        <sz val="8"/>
        <rFont val="Arial"/>
        <family val="2"/>
      </rPr>
      <t>Täytä vain yksi sarake käytetystä laskentatavasta riippuen</t>
    </r>
    <r>
      <rPr>
        <b/>
        <sz val="8"/>
        <rFont val="Arial"/>
        <family val="2"/>
      </rPr>
      <t>. Mikäli laitos ei ole ollut toiminnassa kolmea vuotta, esitä konservatiivinen arvio keskiarvo- rivillä.</t>
    </r>
  </si>
  <si>
    <t>Kustannusten lähde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</si>
</sst>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name val="Calibri"/>
      <family val="2"/>
      <scheme val="minor"/>
    </font>
    <font>
      <b/>
      <sz val="11"/>
      <name val="Calibri"/>
      <family val="2"/>
      <scheme val="minor"/>
    </font>
    <font>
      <sz val="16"/>
      <name val="Calibri"/>
      <family val="2"/>
      <scheme val="minor"/>
    </font>
    <font>
      <u/>
      <sz val="14"/>
      <name val="Calibri"/>
      <family val="2"/>
      <scheme val="minor"/>
    </font>
    <font>
      <sz val="11"/>
      <color rgb="FFFF0000"/>
      <name val="Calibri"/>
      <family val="2"/>
      <scheme val="minor"/>
    </font>
    <font>
      <strike/>
      <sz val="11"/>
      <name val="Calibri"/>
      <family val="2"/>
      <scheme val="minor"/>
    </font>
    <font>
      <sz val="11"/>
      <color theme="1"/>
      <name val="Calibri"/>
      <family val="2"/>
      <scheme val="minor"/>
    </font>
    <font>
      <b/>
      <sz val="9"/>
      <name val="Arial"/>
      <family val="2"/>
    </font>
    <font>
      <sz val="9"/>
      <name val="Arial"/>
      <family val="2"/>
    </font>
    <font>
      <sz val="10"/>
      <name val="Arial"/>
      <family val="2"/>
    </font>
    <font>
      <b/>
      <sz val="10"/>
      <name val="Arial"/>
      <family val="2"/>
    </font>
    <font>
      <b/>
      <sz val="10"/>
      <name val="Calibri"/>
      <family val="2"/>
      <scheme val="minor"/>
    </font>
    <font>
      <b/>
      <sz val="8"/>
      <name val="Arial"/>
      <family val="2"/>
    </font>
    <font>
      <b/>
      <u/>
      <sz val="8"/>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
      <patternFill patternType="lightDown">
        <bgColor theme="0" tint="-4.9989318521683403E-2"/>
      </patternFill>
    </fill>
    <fill>
      <patternFill patternType="solid">
        <fgColor theme="0" tint="-0.34998626667073579"/>
        <bgColor indexed="64"/>
      </patternFill>
    </fill>
    <fill>
      <patternFill patternType="solid">
        <fgColor rgb="FFCCFFFF"/>
        <bgColor indexed="64"/>
      </patternFill>
    </fill>
    <fill>
      <patternFill patternType="solid">
        <fgColor indexed="4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9" fontId="7" fillId="0" borderId="0" applyFont="0" applyFill="0" applyBorder="0" applyAlignment="0" applyProtection="0"/>
  </cellStyleXfs>
  <cellXfs count="118">
    <xf numFmtId="0" fontId="0" fillId="0" borderId="0" xfId="0"/>
    <xf numFmtId="0" fontId="1" fillId="0" borderId="0" xfId="0" applyFont="1"/>
    <xf numFmtId="0" fontId="1" fillId="0" borderId="0" xfId="0" applyFont="1" applyFill="1"/>
    <xf numFmtId="0" fontId="3" fillId="0" borderId="0" xfId="0" applyFont="1" applyFill="1"/>
    <xf numFmtId="0" fontId="1" fillId="0" borderId="0" xfId="0" applyFont="1" applyFill="1" applyAlignment="1">
      <alignment vertical="top"/>
    </xf>
    <xf numFmtId="0" fontId="1" fillId="0" borderId="0" xfId="0" applyFont="1" applyFill="1" applyAlignment="1">
      <alignment vertical="top" wrapText="1"/>
    </xf>
    <xf numFmtId="3" fontId="10" fillId="0" borderId="0" xfId="0" applyNumberFormat="1" applyFont="1" applyFill="1" applyBorder="1" applyAlignment="1" applyProtection="1">
      <alignment horizontal="center" vertical="center" wrapText="1"/>
      <protection locked="0"/>
    </xf>
    <xf numFmtId="1" fontId="9" fillId="2" borderId="19" xfId="0" applyNumberFormat="1" applyFont="1" applyFill="1" applyBorder="1" applyAlignment="1" applyProtection="1">
      <alignment horizontal="center" vertical="center" wrapText="1"/>
      <protection locked="0"/>
    </xf>
    <xf numFmtId="1" fontId="9" fillId="2" borderId="25" xfId="0" applyNumberFormat="1" applyFont="1" applyFill="1" applyBorder="1" applyAlignment="1" applyProtection="1">
      <alignment horizontal="center" vertical="center" wrapText="1"/>
      <protection locked="0"/>
    </xf>
    <xf numFmtId="1" fontId="9" fillId="2" borderId="3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vertical="top" wrapText="1"/>
      <protection locked="0"/>
    </xf>
    <xf numFmtId="10" fontId="10" fillId="7" borderId="1" xfId="1" applyNumberFormat="1" applyFont="1" applyFill="1" applyBorder="1" applyAlignment="1" applyProtection="1">
      <alignment horizontal="center" vertical="center" wrapText="1"/>
    </xf>
    <xf numFmtId="0" fontId="10" fillId="8" borderId="22" xfId="0" applyNumberFormat="1" applyFont="1" applyFill="1" applyBorder="1" applyAlignment="1" applyProtection="1">
      <alignment horizontal="center" vertical="center"/>
    </xf>
    <xf numFmtId="0" fontId="0" fillId="9" borderId="33" xfId="0" applyFill="1" applyBorder="1" applyAlignment="1" applyProtection="1">
      <alignment horizontal="center"/>
    </xf>
    <xf numFmtId="0" fontId="3" fillId="0" borderId="0" xfId="0" applyFont="1" applyFill="1" applyProtection="1">
      <protection locked="0"/>
    </xf>
    <xf numFmtId="0" fontId="5"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0" fillId="0" borderId="0" xfId="0" applyAlignment="1" applyProtection="1">
      <alignment vertical="center"/>
      <protection locked="0"/>
    </xf>
    <xf numFmtId="0" fontId="0" fillId="0" borderId="0" xfId="0" quotePrefix="1" applyAlignment="1" applyProtection="1">
      <alignment vertical="center"/>
      <protection locked="0"/>
    </xf>
    <xf numFmtId="0" fontId="1" fillId="0" borderId="0" xfId="0" applyFont="1" applyFill="1" applyProtection="1">
      <protection locked="0"/>
    </xf>
    <xf numFmtId="0" fontId="6" fillId="0" borderId="0" xfId="0" applyFont="1" applyFill="1" applyProtection="1">
      <protection locked="0"/>
    </xf>
    <xf numFmtId="0" fontId="1" fillId="0" borderId="0" xfId="0" applyFont="1" applyFill="1" applyAlignment="1" applyProtection="1">
      <alignment horizontal="left"/>
      <protection locked="0"/>
    </xf>
    <xf numFmtId="0" fontId="10"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center" wrapText="1"/>
      <protection locked="0"/>
    </xf>
    <xf numFmtId="0" fontId="11" fillId="0" borderId="0" xfId="0" quotePrefix="1" applyFont="1" applyFill="1" applyBorder="1" applyAlignment="1" applyProtection="1">
      <alignment horizontal="center" vertical="center" wrapText="1"/>
      <protection locked="0"/>
    </xf>
    <xf numFmtId="4" fontId="11" fillId="0" borderId="0" xfId="0" applyNumberFormat="1" applyFont="1" applyFill="1" applyBorder="1" applyAlignment="1" applyProtection="1">
      <alignment horizontal="center" vertical="center" wrapText="1"/>
      <protection locked="0"/>
    </xf>
    <xf numFmtId="0" fontId="10" fillId="0" borderId="0" xfId="0" quotePrefix="1"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protection locked="0"/>
    </xf>
    <xf numFmtId="3" fontId="1" fillId="0" borderId="0" xfId="0" applyNumberFormat="1" applyFont="1" applyFill="1" applyBorder="1" applyAlignment="1" applyProtection="1">
      <alignment horizontal="left" vertical="center" wrapText="1"/>
      <protection locked="0"/>
    </xf>
    <xf numFmtId="0" fontId="10" fillId="3" borderId="0" xfId="0" applyFont="1" applyFill="1" applyBorder="1" applyAlignment="1" applyProtection="1">
      <alignment vertical="center" wrapText="1"/>
      <protection locked="0"/>
    </xf>
    <xf numFmtId="0" fontId="10" fillId="3" borderId="34"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10" fontId="10" fillId="0" borderId="0" xfId="1"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10" fillId="3" borderId="34" xfId="0" applyNumberFormat="1" applyFont="1" applyFill="1" applyBorder="1" applyAlignment="1" applyProtection="1">
      <alignment vertical="center"/>
      <protection locked="0"/>
    </xf>
    <xf numFmtId="0" fontId="10" fillId="3" borderId="35" xfId="0" applyNumberFormat="1" applyFont="1" applyFill="1" applyBorder="1" applyAlignment="1" applyProtection="1">
      <alignment vertical="center"/>
      <protection locked="0"/>
    </xf>
    <xf numFmtId="164" fontId="9" fillId="5" borderId="20" xfId="0" applyNumberFormat="1" applyFont="1" applyFill="1" applyBorder="1" applyAlignment="1" applyProtection="1">
      <alignment horizontal="center" vertical="center" wrapText="1"/>
    </xf>
    <xf numFmtId="3" fontId="1" fillId="2" borderId="28" xfId="0" applyNumberFormat="1" applyFont="1" applyFill="1" applyBorder="1" applyAlignment="1" applyProtection="1">
      <alignment horizontal="left" vertical="center" wrapText="1"/>
      <protection locked="0"/>
    </xf>
    <xf numFmtId="3" fontId="1" fillId="2" borderId="23" xfId="0" applyNumberFormat="1" applyFont="1" applyFill="1" applyBorder="1" applyAlignment="1" applyProtection="1">
      <alignment horizontal="left" vertical="center" wrapText="1"/>
      <protection locked="0"/>
    </xf>
    <xf numFmtId="3" fontId="1" fillId="2" borderId="23" xfId="0" quotePrefix="1" applyNumberFormat="1" applyFont="1" applyFill="1" applyBorder="1" applyAlignment="1" applyProtection="1">
      <alignment horizontal="left" vertical="center" wrapText="1"/>
      <protection locked="0"/>
    </xf>
    <xf numFmtId="4" fontId="9" fillId="2" borderId="23" xfId="0" applyNumberFormat="1" applyFont="1" applyFill="1" applyBorder="1" applyAlignment="1" applyProtection="1">
      <alignment horizontal="center" vertical="center" wrapText="1"/>
      <protection locked="0"/>
    </xf>
    <xf numFmtId="4" fontId="9" fillId="2" borderId="17" xfId="0" applyNumberFormat="1" applyFont="1" applyFill="1" applyBorder="1" applyAlignment="1" applyProtection="1">
      <alignment horizontal="center" vertical="center" wrapText="1"/>
      <protection locked="0"/>
    </xf>
    <xf numFmtId="4" fontId="9" fillId="2" borderId="29"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protection locked="0"/>
    </xf>
    <xf numFmtId="0" fontId="9" fillId="2" borderId="22"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1" fillId="0" borderId="1" xfId="0" applyFont="1" applyBorder="1" applyProtection="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0" xfId="0" quotePrefix="1" applyFont="1" applyAlignment="1" applyProtection="1">
      <alignment horizontal="center"/>
      <protection locked="0"/>
    </xf>
    <xf numFmtId="0" fontId="11" fillId="3" borderId="35" xfId="0" quotePrefix="1" applyFont="1" applyFill="1" applyBorder="1" applyAlignment="1" applyProtection="1">
      <alignment horizontal="center" vertical="center" wrapText="1"/>
      <protection locked="0"/>
    </xf>
    <xf numFmtId="0" fontId="1" fillId="0" borderId="17" xfId="0"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22" xfId="0" applyFont="1" applyBorder="1" applyAlignment="1" applyProtection="1">
      <alignment wrapText="1"/>
      <protection locked="0"/>
    </xf>
    <xf numFmtId="0" fontId="2" fillId="0" borderId="0" xfId="0" applyFont="1" applyFill="1" applyBorder="1" applyAlignment="1" applyProtection="1">
      <alignment wrapText="1"/>
      <protection locked="0"/>
    </xf>
    <xf numFmtId="0" fontId="2" fillId="2" borderId="39" xfId="0" applyFont="1" applyFill="1" applyBorder="1" applyAlignment="1" applyProtection="1">
      <alignment horizontal="left" vertical="center" wrapText="1"/>
      <protection locked="0"/>
    </xf>
    <xf numFmtId="3" fontId="1" fillId="6" borderId="23" xfId="0" applyNumberFormat="1" applyFont="1" applyFill="1" applyBorder="1" applyAlignment="1" applyProtection="1">
      <alignment horizontal="left" vertical="center" wrapText="1"/>
      <protection locked="0"/>
    </xf>
    <xf numFmtId="3" fontId="1" fillId="6" borderId="28" xfId="0" applyNumberFormat="1"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center" vertical="center"/>
      <protection locked="0"/>
    </xf>
    <xf numFmtId="0" fontId="11" fillId="3" borderId="34" xfId="0" applyFont="1" applyFill="1" applyBorder="1" applyAlignment="1" applyProtection="1">
      <alignment vertical="center" wrapText="1"/>
      <protection locked="0"/>
    </xf>
    <xf numFmtId="0" fontId="10" fillId="3" borderId="38" xfId="0" applyFont="1" applyFill="1" applyBorder="1" applyAlignment="1" applyProtection="1">
      <alignment horizontal="center" vertical="center" wrapText="1"/>
      <protection locked="0"/>
    </xf>
    <xf numFmtId="0" fontId="10" fillId="3" borderId="34" xfId="0" applyFont="1" applyFill="1" applyBorder="1" applyAlignment="1" applyProtection="1">
      <alignment horizontal="center" vertical="center" wrapText="1"/>
      <protection locked="0"/>
    </xf>
    <xf numFmtId="0" fontId="10" fillId="3" borderId="35" xfId="0" quotePrefix="1" applyFont="1" applyFill="1" applyBorder="1" applyAlignment="1" applyProtection="1">
      <alignment horizontal="center" vertical="center" wrapText="1"/>
      <protection locked="0"/>
    </xf>
    <xf numFmtId="0" fontId="11" fillId="3" borderId="34" xfId="0" applyFont="1" applyFill="1" applyBorder="1" applyAlignment="1" applyProtection="1">
      <alignment vertical="center"/>
      <protection locked="0"/>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wrapText="1"/>
      <protection locked="0"/>
    </xf>
    <xf numFmtId="4" fontId="10" fillId="4" borderId="22" xfId="0" applyNumberFormat="1" applyFont="1" applyFill="1" applyBorder="1" applyAlignment="1" applyProtection="1">
      <alignment horizontal="center" vertical="center" wrapText="1"/>
    </xf>
    <xf numFmtId="4" fontId="10" fillId="4" borderId="28" xfId="0" applyNumberFormat="1" applyFont="1" applyFill="1" applyBorder="1" applyAlignment="1" applyProtection="1">
      <alignment horizontal="center" vertical="center" wrapText="1"/>
    </xf>
    <xf numFmtId="4" fontId="10" fillId="4" borderId="33" xfId="0" applyNumberFormat="1" applyFont="1" applyFill="1" applyBorder="1" applyAlignment="1" applyProtection="1">
      <alignment horizontal="center" vertical="center" wrapText="1"/>
    </xf>
    <xf numFmtId="4" fontId="2" fillId="0" borderId="0" xfId="0" applyNumberFormat="1" applyFont="1" applyProtection="1"/>
    <xf numFmtId="4" fontId="11" fillId="4" borderId="36" xfId="0" applyNumberFormat="1" applyFont="1" applyFill="1" applyBorder="1" applyAlignment="1" applyProtection="1">
      <alignment horizontal="center" vertical="center" wrapText="1"/>
    </xf>
    <xf numFmtId="0" fontId="11" fillId="3" borderId="42" xfId="0" applyFont="1" applyFill="1" applyBorder="1" applyAlignment="1" applyProtection="1">
      <alignment vertical="center" wrapText="1"/>
      <protection locked="0"/>
    </xf>
    <xf numFmtId="0" fontId="11" fillId="3" borderId="43" xfId="0" applyFont="1" applyFill="1" applyBorder="1" applyAlignment="1" applyProtection="1">
      <alignment vertical="center" wrapText="1"/>
      <protection locked="0"/>
    </xf>
    <xf numFmtId="3" fontId="1" fillId="4" borderId="29" xfId="0" applyNumberFormat="1" applyFont="1" applyFill="1" applyBorder="1" applyAlignment="1" applyProtection="1">
      <alignment horizontal="left" vertical="center" wrapText="1"/>
    </xf>
    <xf numFmtId="3" fontId="1" fillId="4" borderId="33" xfId="0" applyNumberFormat="1" applyFont="1" applyFill="1" applyBorder="1" applyAlignment="1" applyProtection="1">
      <alignment horizontal="left" vertical="center" wrapText="1"/>
    </xf>
    <xf numFmtId="0" fontId="10" fillId="7" borderId="41" xfId="0" applyFont="1" applyFill="1" applyBorder="1" applyAlignment="1" applyProtection="1">
      <alignment horizontal="center" vertical="center" wrapText="1"/>
    </xf>
    <xf numFmtId="3" fontId="10" fillId="4" borderId="1" xfId="0" applyNumberFormat="1" applyFont="1" applyFill="1" applyBorder="1" applyAlignment="1" applyProtection="1">
      <alignment horizontal="center" vertical="center" wrapText="1"/>
    </xf>
    <xf numFmtId="0" fontId="11" fillId="4" borderId="36" xfId="0" applyNumberFormat="1" applyFont="1" applyFill="1" applyBorder="1" applyAlignment="1" applyProtection="1">
      <alignment vertical="center"/>
    </xf>
    <xf numFmtId="164" fontId="9" fillId="5" borderId="26" xfId="0" applyNumberFormat="1" applyFont="1" applyFill="1" applyBorder="1" applyAlignment="1" applyProtection="1">
      <alignment horizontal="center" vertical="center" wrapText="1"/>
    </xf>
    <xf numFmtId="164" fontId="9" fillId="5" borderId="13" xfId="0" applyNumberFormat="1" applyFont="1" applyFill="1" applyBorder="1" applyAlignment="1" applyProtection="1">
      <alignment horizontal="center" vertical="center" wrapText="1"/>
    </xf>
    <xf numFmtId="0" fontId="4" fillId="0" borderId="0" xfId="0" applyFont="1" applyFill="1" applyProtection="1">
      <protection locked="0"/>
    </xf>
    <xf numFmtId="0" fontId="13" fillId="0" borderId="0" xfId="0" applyFont="1" applyFill="1" applyBorder="1" applyAlignment="1" applyProtection="1">
      <alignment horizontal="left" vertical="center" wrapText="1"/>
      <protection locked="0"/>
    </xf>
    <xf numFmtId="0" fontId="11" fillId="3" borderId="34" xfId="0" applyFont="1" applyFill="1" applyBorder="1" applyAlignment="1" applyProtection="1">
      <alignment horizontal="right" vertical="center" wrapText="1"/>
      <protection locked="0"/>
    </xf>
    <xf numFmtId="0" fontId="12" fillId="3" borderId="34" xfId="0" applyFont="1" applyFill="1" applyBorder="1" applyAlignment="1" applyProtection="1">
      <alignment horizontal="left" vertical="top" wrapText="1"/>
      <protection locked="0"/>
    </xf>
    <xf numFmtId="0" fontId="12" fillId="3" borderId="37"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4" fontId="9" fillId="2" borderId="23" xfId="0" applyNumberFormat="1" applyFont="1" applyFill="1" applyBorder="1" applyAlignment="1" applyProtection="1">
      <alignment horizontal="center" vertical="center" wrapText="1"/>
      <protection locked="0"/>
    </xf>
    <xf numFmtId="4" fontId="9" fillId="2" borderId="27" xfId="0" applyNumberFormat="1" applyFont="1" applyFill="1" applyBorder="1" applyAlignment="1" applyProtection="1">
      <alignment horizontal="center" vertical="center" wrapText="1"/>
      <protection locked="0"/>
    </xf>
    <xf numFmtId="0" fontId="9" fillId="2" borderId="29"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4" fontId="9" fillId="2" borderId="29" xfId="0" applyNumberFormat="1" applyFont="1" applyFill="1" applyBorder="1" applyAlignment="1" applyProtection="1">
      <alignment horizontal="center" vertical="center" wrapText="1"/>
      <protection locked="0"/>
    </xf>
    <xf numFmtId="4" fontId="9" fillId="2" borderId="32" xfId="0" applyNumberFormat="1" applyFont="1" applyFill="1" applyBorder="1" applyAlignment="1" applyProtection="1">
      <alignment horizontal="center" vertical="center" wrapText="1"/>
      <protection locked="0"/>
    </xf>
    <xf numFmtId="4" fontId="9" fillId="2" borderId="17" xfId="0" applyNumberFormat="1" applyFont="1" applyFill="1" applyBorder="1" applyAlignment="1" applyProtection="1">
      <alignment horizontal="center" vertical="center" wrapText="1"/>
      <protection locked="0"/>
    </xf>
    <xf numFmtId="4" fontId="9" fillId="2" borderId="21" xfId="0" applyNumberFormat="1"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cellXfs>
  <cellStyles count="2">
    <cellStyle name="Normaali" xfId="0" builtinId="0"/>
    <cellStyle name="Prosenttia" xfId="1" builtinId="5"/>
  </cellStyles>
  <dxfs count="0"/>
  <tableStyles count="0" defaultTableStyle="TableStyleMedium2" defaultPivotStyle="PivotStyleLight16"/>
  <colors>
    <mruColors>
      <color rgb="FFCCFFCC"/>
      <color rgb="FF99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20780</xdr:colOff>
      <xdr:row>1</xdr:row>
      <xdr:rowOff>13855</xdr:rowOff>
    </xdr:from>
    <xdr:to>
      <xdr:col>9</xdr:col>
      <xdr:colOff>6626</xdr:colOff>
      <xdr:row>29</xdr:row>
      <xdr:rowOff>173181</xdr:rowOff>
    </xdr:to>
    <xdr:sp macro="" textlink="">
      <xdr:nvSpPr>
        <xdr:cNvPr id="2" name="Tekstiruutu 1">
          <a:extLst>
            <a:ext uri="{FF2B5EF4-FFF2-40B4-BE49-F238E27FC236}">
              <a16:creationId xmlns:a16="http://schemas.microsoft.com/office/drawing/2014/main" id="{00000000-0008-0000-0000-000002000000}"/>
            </a:ext>
          </a:extLst>
        </xdr:cNvPr>
        <xdr:cNvSpPr txBox="1"/>
      </xdr:nvSpPr>
      <xdr:spPr>
        <a:xfrm>
          <a:off x="20780" y="278898"/>
          <a:ext cx="11058037" cy="530117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i-FI" sz="1100" b="1" i="0" u="none" strike="noStrike">
              <a:solidFill>
                <a:schemeClr val="dk1"/>
              </a:solidFill>
              <a:effectLst/>
              <a:latin typeface="+mn-lt"/>
              <a:ea typeface="+mn-ea"/>
              <a:cs typeface="+mn-cs"/>
            </a:rPr>
            <a:t>Laskelman ohjeet</a:t>
          </a:r>
          <a:r>
            <a:rPr lang="fi-FI"/>
            <a:t> </a:t>
          </a:r>
        </a:p>
        <a:p>
          <a:pPr algn="just"/>
          <a:r>
            <a:rPr lang="fi-FI" sz="1100" b="0" i="0" u="none" strike="noStrike">
              <a:solidFill>
                <a:schemeClr val="dk1"/>
              </a:solidFill>
              <a:effectLst/>
              <a:latin typeface="+mn-lt"/>
              <a:ea typeface="+mn-ea"/>
              <a:cs typeface="+mn-cs"/>
            </a:rPr>
            <a:t>1) Täytä tiedot harmaille kohdille</a:t>
          </a:r>
          <a:r>
            <a:rPr lang="fi-FI"/>
            <a:t> </a:t>
          </a:r>
        </a:p>
        <a:p>
          <a:pPr algn="just"/>
          <a:endParaRPr lang="fi-FI"/>
        </a:p>
        <a:p>
          <a:pPr algn="just"/>
          <a:r>
            <a:rPr lang="fi-FI" baseline="0"/>
            <a:t>Määritysmenetelmistä aiheutuvat kustannukset katsotaan kohtuuttomiksi, jos kustannusarvio  ylittää  tietystä  määritysmenetelmästä  saatavan  hyödyn. Tätä  varten  hyöty on  laskettava  kertomalla  parannuskerroin  päästöoikeuksien  80  euron viitehinnalla. Parannuskerroin on prosentti laitoksen osan kolmen viimeisimmän vuoden maksutta jaettujen päästöoikeuksien määrän keskiarvosta tai prosentti kyseessä olevasta hiilidioksidiekvivalentista. Hiilidioksidiekvivalentti on yksi seuraavista riippuen muuttujasta, jota varten menetelmien parantamista harkitaan:</a:t>
          </a:r>
        </a:p>
        <a:p>
          <a:pPr algn="just"/>
          <a:r>
            <a:rPr lang="fi-FI" baseline="0"/>
            <a:t>a) Kun  kyseessä  on  hiiltä  sisältävä  polttoaine  tai  materiaali,  mukaan  lukien jätekaasut, päästöt, jotka syntyisivät, jos polttoaineen tai materiaalin vuotuiseen määrään sisältyvä hiili muunnettaisiin hiilidioksidiksi;</a:t>
          </a:r>
        </a:p>
        <a:p>
          <a:pPr algn="just"/>
          <a:r>
            <a:rPr lang="fi-FI" baseline="0"/>
            <a:t>b) Kun   kyseessä   ovat   mittauksiin   perustuvat   menetelmät,   kyseessä   olevan päästölähteen vuotuiset päästöt;</a:t>
          </a:r>
        </a:p>
        <a:p>
          <a:pPr algn="just"/>
          <a:r>
            <a:rPr lang="fi-FI" baseline="0"/>
            <a:t>c) Kun kyseessä on mitattavissa oleva lämpö, kyseessä oleva mitattavissa olevan lämmön vuotuisa määrä kerrottuna lämmönvertailuarvolla;</a:t>
          </a:r>
        </a:p>
        <a:p>
          <a:pPr algn="just"/>
          <a:r>
            <a:rPr lang="fi-FI" baseline="0"/>
            <a:t>d) Kun  kyseessä  on  ei-mitattavissa  oleva  lämpö,  kyseessä  oleva  ei-mitattavissa olevan lämmön vuotuisa määrä kerrottuna polttoaineen vertailuarvolla;</a:t>
          </a:r>
        </a:p>
        <a:p>
          <a:pPr algn="just"/>
          <a:r>
            <a:rPr lang="fi-FI" baseline="0"/>
            <a:t>e) Kun  kyseessä  on  sähkö,  kyseessä  oleva  sähkön  vuotuisa  määrä  kerrottuna FAR:n 22 artiklan 3 kohdassa määritetyllä kertoimella;</a:t>
          </a:r>
        </a:p>
        <a:p>
          <a:pPr algn="just"/>
          <a:r>
            <a:rPr lang="fi-FI" baseline="0"/>
            <a:t>f) Kun   kyseessä   on   sellaisen   tuotteen   määrä,   johon   sovelletaan   tuotteen vertailuarvoa,  laitoksen  osan  maksutta  jaettavien  päästöoikeuksien  alustava vuotuinen  määrä,  joka  määritetään  FAR:n 16  artiklan  2  kohdan  mukaisesti,  kyseessä olevan   jakokauden   ensimmäisenä   vuonna.   Jos   vertailuarvoa   ei   ole   vielä määritetty direktiivin 2003/87/EY 10 a artiklan 2 kohdan mukaisesti, käytetään tämän asetuksen liitteessä I määritettyä vertailuarvoa.</a:t>
          </a:r>
        </a:p>
        <a:p>
          <a:pPr algn="just"/>
          <a:endParaRPr lang="fi-FI"/>
        </a:p>
        <a:p>
          <a:pPr algn="just"/>
          <a:r>
            <a:rPr lang="fi-FI" sz="1100" b="0" i="0" u="none" strike="noStrike">
              <a:solidFill>
                <a:schemeClr val="dk1"/>
              </a:solidFill>
              <a:effectLst/>
              <a:latin typeface="+mn-lt"/>
              <a:ea typeface="+mn-ea"/>
              <a:cs typeface="+mn-cs"/>
            </a:rPr>
            <a:t>- Kustannuksille tulee esittää lähde (esim. tarjous tai jokin muu lähde).</a:t>
          </a:r>
          <a:r>
            <a:rPr lang="fi-FI"/>
            <a:t> </a:t>
          </a:r>
        </a:p>
        <a:p>
          <a:pPr algn="just"/>
          <a:endParaRPr lang="fi-FI"/>
        </a:p>
        <a:p>
          <a:pPr algn="just"/>
          <a:r>
            <a:rPr lang="fi-FI"/>
            <a:t>- Energiavirasto käyttää kohtuuttomia kustannuksia arvioidessaan kaikille toiminnanharjoittajille samaa korkokantaa (5,5 %) yhdenmukaisen kohtelun varmistamiseksi. Pitoaikana käytetään lähtökohtaisesti 5 vuotta, mutta perustellusta syystä voidaan käyttää myös muuta pitoaikaa.</a:t>
          </a:r>
        </a:p>
        <a:p>
          <a:pPr algn="just"/>
          <a:endParaRPr lang="fi-FI" baseline="0"/>
        </a:p>
        <a:p>
          <a:pPr marL="0" marR="0" lvl="0" indent="0" algn="just" defTabSz="914400" eaLnBrk="1" fontAlgn="auto" latinLnBrk="0" hangingPunct="1">
            <a:lnSpc>
              <a:spcPct val="100000"/>
            </a:lnSpc>
            <a:spcBef>
              <a:spcPts val="0"/>
            </a:spcBef>
            <a:spcAft>
              <a:spcPts val="0"/>
            </a:spcAft>
            <a:buClrTx/>
            <a:buSzTx/>
            <a:buFontTx/>
            <a:buNone/>
            <a:tabLst/>
            <a:defRPr/>
          </a:pPr>
          <a:r>
            <a:rPr lang="fi-FI" baseline="0"/>
            <a:t>- </a:t>
          </a:r>
          <a:r>
            <a:rPr lang="fi-FI" sz="1100" baseline="0">
              <a:solidFill>
                <a:schemeClr val="dk1"/>
              </a:solidFill>
              <a:effectLst/>
              <a:latin typeface="+mn-lt"/>
              <a:ea typeface="+mn-ea"/>
              <a:cs typeface="+mn-cs"/>
            </a:rPr>
            <a:t>Toimenpiteistä,  jotka  liittyvät  laitoksen  tarkkailumenetelmän  parantamiseen,  ei  katsota aiheutuvan kohtuuttomia kustannuksia, jos niiden kustannukset ovat enintään 2000 euroa raportointikauden aikana. Asetuksen (EU) N:o 601/2012 47 artiklan 6 kohdan mukaisesti vähän päästöjä aiheuttavien laitosten osalta kyseinen kynnysarvo on 500 euroa vuodessa.</a:t>
          </a:r>
          <a:endParaRPr lang="fi-FI" baseline="0"/>
        </a:p>
        <a:p>
          <a:pPr algn="just"/>
          <a:endParaRPr lang="fi-FI"/>
        </a:p>
        <a:p>
          <a:pPr algn="just"/>
          <a:r>
            <a:rPr lang="fi-FI" sz="1100" b="0" i="0" u="none" strike="noStrike">
              <a:solidFill>
                <a:schemeClr val="dk1"/>
              </a:solidFill>
              <a:effectLst/>
              <a:latin typeface="+mn-lt"/>
              <a:ea typeface="+mn-ea"/>
              <a:cs typeface="+mn-cs"/>
            </a:rPr>
            <a:t>2)</a:t>
          </a:r>
          <a:r>
            <a:rPr lang="fi-FI" sz="1100" b="0" i="0" u="none" strike="noStrike" baseline="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Liitä valmis huolellisesti täytetty Excel-muotoinen laskelma tarkkailumenetelmäsuunnitelmalomakkeelle</a:t>
          </a:r>
          <a:r>
            <a:rPr lang="fi-FI" sz="1100" b="0" i="0" u="none" strike="noStrike" baseline="0">
              <a:solidFill>
                <a:schemeClr val="dk1"/>
              </a:solidFill>
              <a:effectLst/>
              <a:latin typeface="+mn-lt"/>
              <a:ea typeface="+mn-ea"/>
              <a:cs typeface="+mn-cs"/>
            </a:rPr>
            <a:t> FINETS päästöoikeuksien ilmaisjako-järjestelmässä välilehdelle "Lisätiedot ja muut liitteet".</a:t>
          </a:r>
        </a:p>
        <a:p>
          <a:pPr algn="just"/>
          <a:endParaRPr lang="fi-FI" sz="1100" b="0" i="0" u="none" strike="noStrike" baseline="0">
            <a:solidFill>
              <a:schemeClr val="dk1"/>
            </a:solidFill>
            <a:effectLst/>
            <a:latin typeface="+mn-lt"/>
            <a:ea typeface="+mn-ea"/>
            <a:cs typeface="+mn-cs"/>
          </a:endParaRPr>
        </a:p>
        <a:p>
          <a:pPr algn="just"/>
          <a:r>
            <a:rPr lang="fi-FI" sz="1100" b="0" i="0" u="none" strike="noStrike">
              <a:solidFill>
                <a:schemeClr val="dk1"/>
              </a:solidFill>
              <a:effectLst/>
              <a:latin typeface="+mn-lt"/>
              <a:ea typeface="+mn-ea"/>
              <a:cs typeface="+mn-cs"/>
            </a:rPr>
            <a:t>3) Erikois- tai ongelmatapauksissa ota yhteyttä Energiavirastoon.</a:t>
          </a:r>
          <a:endParaRPr lang="fi-FI" baseline="0">
            <a:solidFill>
              <a:srgbClr val="FF0000"/>
            </a:solidFill>
          </a:endParaRPr>
        </a:p>
        <a:p>
          <a:pPr algn="just"/>
          <a:r>
            <a:rPr lang="fi-FI" baseline="0">
              <a:solidFill>
                <a:srgbClr val="FF0000"/>
              </a:solidFill>
            </a:rPr>
            <a:t> </a:t>
          </a:r>
          <a:endParaRPr lang="fi-FI" sz="1100" b="1" i="0" u="none" strike="noStrike">
            <a:solidFill>
              <a:schemeClr val="dk1"/>
            </a:solidFill>
            <a:effectLst/>
            <a:latin typeface="+mn-lt"/>
            <a:ea typeface="+mn-ea"/>
            <a:cs typeface="+mn-cs"/>
          </a:endParaRPr>
        </a:p>
        <a:p>
          <a:pPr algn="just"/>
          <a:r>
            <a:rPr lang="fi-FI" sz="1100" b="1" i="0" u="none" strike="noStrike">
              <a:solidFill>
                <a:schemeClr val="dk1"/>
              </a:solidFill>
              <a:effectLst/>
              <a:latin typeface="+mn-lt"/>
              <a:ea typeface="+mn-ea"/>
              <a:cs typeface="+mn-cs"/>
            </a:rPr>
            <a:t>Salassapito</a:t>
          </a:r>
          <a:r>
            <a:rPr lang="fi-FI"/>
            <a:t> </a:t>
          </a:r>
          <a:r>
            <a:rPr lang="fi-FI" sz="1100" b="0" i="0" u="none" strike="noStrike">
              <a:solidFill>
                <a:schemeClr val="dk1"/>
              </a:solidFill>
              <a:effectLst/>
              <a:latin typeface="+mn-lt"/>
              <a:ea typeface="+mn-ea"/>
              <a:cs typeface="+mn-cs"/>
            </a:rPr>
            <a:t>Mikäli asiakirjoihin sisältyy tietoja, jotka katsotte salassa pidettäviksi liikesalaisuuksiksi, ne pyydetään</a:t>
          </a:r>
          <a:r>
            <a:rPr lang="fi-FI"/>
            <a:t> </a:t>
          </a:r>
          <a:r>
            <a:rPr lang="fi-FI" sz="1100" b="0" i="0" u="none" strike="noStrike">
              <a:solidFill>
                <a:schemeClr val="dk1"/>
              </a:solidFill>
              <a:effectLst/>
              <a:latin typeface="+mn-lt"/>
              <a:ea typeface="+mn-ea"/>
              <a:cs typeface="+mn-cs"/>
            </a:rPr>
            <a:t>merkitsemään selkeästi asiakirjoihin. Tällöin pyydetään toimittamaan asiakirjoista myös sellainen versio, </a:t>
          </a:r>
          <a:r>
            <a:rPr lang="fi-FI"/>
            <a:t> </a:t>
          </a:r>
          <a:r>
            <a:rPr lang="fi-FI" sz="1100" b="0" i="0" u="none" strike="noStrike">
              <a:solidFill>
                <a:schemeClr val="dk1"/>
              </a:solidFill>
              <a:effectLst/>
              <a:latin typeface="+mn-lt"/>
              <a:ea typeface="+mn-ea"/>
              <a:cs typeface="+mn-cs"/>
            </a:rPr>
            <a:t>josta salassa pidettäviksi katsomanne tiedot on peitetty tai poistettu. </a:t>
          </a:r>
          <a:r>
            <a:rPr lang="fi-FI"/>
            <a:t> </a:t>
          </a:r>
          <a:endParaRPr lang="fi-F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060116/Downloads/unreasonable_costs_tool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and conditions"/>
      <sheetName val="ToolUnreasonableCosts"/>
      <sheetName val="EUwideConstants"/>
      <sheetName val="MSParameters"/>
      <sheetName val="Translations"/>
      <sheetName val="VersionDocumentation"/>
    </sheetNames>
    <sheetDataSet>
      <sheetData sheetId="0"/>
      <sheetData sheetId="1">
        <row r="12">
          <cell r="Q12" t="b">
            <v>1</v>
          </cell>
        </row>
        <row r="13">
          <cell r="Q13" t="b">
            <v>0</v>
          </cell>
        </row>
      </sheetData>
      <sheetData sheetId="2"/>
      <sheetData sheetId="3"/>
      <sheetData sheetId="4"/>
      <sheetData sheetId="5"/>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topLeftCell="A6" zoomScaleNormal="100" workbookViewId="0">
      <selection activeCell="F59" sqref="F59"/>
    </sheetView>
  </sheetViews>
  <sheetFormatPr defaultColWidth="9.140625" defaultRowHeight="15" x14ac:dyDescent="0.25"/>
  <cols>
    <col min="1" max="1" width="28.140625" style="1" customWidth="1"/>
    <col min="2" max="2" width="20.140625" style="1" customWidth="1"/>
    <col min="3" max="3" width="19.28515625" style="1" customWidth="1"/>
    <col min="4" max="4" width="19.42578125" style="1" customWidth="1"/>
    <col min="5" max="5" width="22.42578125" style="1" customWidth="1"/>
    <col min="6" max="6" width="17.42578125" style="1" customWidth="1"/>
    <col min="7" max="7" width="15" style="1" customWidth="1"/>
    <col min="8" max="8" width="15.5703125" style="1" customWidth="1"/>
    <col min="9" max="9" width="22.42578125" style="1" customWidth="1"/>
    <col min="10" max="10" width="18.5703125" style="1" customWidth="1"/>
    <col min="11" max="11" width="13.42578125" style="1" customWidth="1"/>
    <col min="12" max="12" width="13" style="1" customWidth="1"/>
    <col min="13" max="13" width="11.85546875" style="1" customWidth="1"/>
    <col min="14" max="14" width="9.140625" style="1" hidden="1" customWidth="1"/>
    <col min="15" max="16384" width="9.140625" style="1"/>
  </cols>
  <sheetData>
    <row r="1" spans="1:13" s="3" customFormat="1" ht="21" x14ac:dyDescent="0.35">
      <c r="A1" s="86" t="s">
        <v>38</v>
      </c>
      <c r="B1" s="86"/>
      <c r="C1" s="86"/>
      <c r="D1" s="86"/>
      <c r="E1" s="86"/>
      <c r="F1" s="86"/>
      <c r="G1" s="86"/>
      <c r="H1" s="86"/>
      <c r="I1" s="86"/>
      <c r="J1" s="14"/>
      <c r="K1" s="14"/>
      <c r="L1" s="14"/>
      <c r="M1" s="14"/>
    </row>
    <row r="2" spans="1:13" x14ac:dyDescent="0.25">
      <c r="A2" s="15"/>
      <c r="B2" s="16"/>
      <c r="C2" s="16"/>
      <c r="D2" s="16"/>
      <c r="E2" s="16"/>
      <c r="F2" s="16"/>
      <c r="G2" s="16"/>
      <c r="H2" s="16"/>
      <c r="I2" s="16"/>
      <c r="J2" s="16"/>
      <c r="K2" s="16"/>
      <c r="L2" s="16"/>
      <c r="M2" s="16"/>
    </row>
    <row r="3" spans="1:13" x14ac:dyDescent="0.25">
      <c r="A3" s="17"/>
      <c r="B3" s="16"/>
      <c r="C3" s="16"/>
      <c r="D3" s="16"/>
      <c r="E3" s="16"/>
      <c r="F3" s="16"/>
      <c r="G3" s="16"/>
      <c r="H3" s="16"/>
      <c r="I3" s="16"/>
      <c r="J3" s="16"/>
      <c r="K3" s="16"/>
      <c r="L3" s="16"/>
      <c r="M3" s="16"/>
    </row>
    <row r="4" spans="1:13" x14ac:dyDescent="0.25">
      <c r="A4" s="18"/>
      <c r="B4" s="16"/>
      <c r="C4" s="16"/>
      <c r="D4" s="16"/>
      <c r="E4" s="16"/>
      <c r="F4" s="16"/>
      <c r="G4" s="16"/>
      <c r="H4" s="16"/>
      <c r="I4" s="16"/>
      <c r="J4" s="16"/>
      <c r="K4" s="16"/>
      <c r="L4" s="16"/>
      <c r="M4" s="16"/>
    </row>
    <row r="5" spans="1:13" x14ac:dyDescent="0.25">
      <c r="A5" s="19"/>
      <c r="B5" s="16"/>
      <c r="C5" s="16"/>
      <c r="D5" s="16"/>
      <c r="E5" s="16"/>
      <c r="F5" s="16"/>
      <c r="G5" s="16"/>
      <c r="H5" s="16"/>
      <c r="I5" s="16"/>
      <c r="J5" s="16"/>
      <c r="K5" s="16"/>
      <c r="L5" s="16"/>
      <c r="M5" s="16"/>
    </row>
    <row r="6" spans="1:13" x14ac:dyDescent="0.25">
      <c r="A6" s="18"/>
      <c r="B6" s="16"/>
      <c r="C6" s="16"/>
      <c r="D6" s="16"/>
      <c r="E6" s="16"/>
      <c r="F6" s="16"/>
      <c r="G6" s="16"/>
      <c r="H6" s="16"/>
      <c r="I6" s="16"/>
      <c r="J6" s="16"/>
      <c r="K6" s="16"/>
      <c r="L6" s="16"/>
      <c r="M6" s="16"/>
    </row>
    <row r="7" spans="1:13" x14ac:dyDescent="0.25">
      <c r="A7" s="18"/>
      <c r="B7" s="16"/>
      <c r="C7" s="16"/>
      <c r="D7" s="16"/>
      <c r="E7" s="16"/>
      <c r="F7" s="16"/>
      <c r="G7" s="16"/>
      <c r="H7" s="16"/>
      <c r="I7" s="16"/>
      <c r="J7" s="16"/>
      <c r="K7" s="16"/>
      <c r="L7" s="16"/>
      <c r="M7" s="16"/>
    </row>
    <row r="8" spans="1:13" x14ac:dyDescent="0.25">
      <c r="A8" s="19"/>
      <c r="B8" s="16"/>
      <c r="C8" s="16"/>
      <c r="D8" s="16"/>
      <c r="E8" s="16"/>
      <c r="F8" s="16"/>
      <c r="G8" s="16"/>
      <c r="H8" s="16"/>
      <c r="I8" s="16"/>
      <c r="J8" s="16"/>
      <c r="K8" s="16"/>
      <c r="L8" s="16"/>
      <c r="M8" s="16"/>
    </row>
    <row r="9" spans="1:13" x14ac:dyDescent="0.25">
      <c r="A9" s="19"/>
      <c r="B9" s="16"/>
      <c r="C9" s="16"/>
      <c r="D9" s="16"/>
      <c r="E9" s="16"/>
      <c r="F9" s="16"/>
      <c r="G9" s="16"/>
      <c r="H9" s="16"/>
      <c r="I9" s="16"/>
      <c r="J9" s="16"/>
      <c r="K9" s="16"/>
      <c r="L9" s="16"/>
      <c r="M9" s="16"/>
    </row>
    <row r="10" spans="1:13" x14ac:dyDescent="0.25">
      <c r="A10" s="19"/>
      <c r="B10" s="16"/>
      <c r="C10" s="16"/>
      <c r="D10" s="16"/>
      <c r="E10" s="16"/>
      <c r="F10" s="16"/>
      <c r="G10" s="16"/>
      <c r="H10" s="16"/>
      <c r="I10" s="16"/>
      <c r="J10" s="16"/>
      <c r="K10" s="16"/>
      <c r="L10" s="16"/>
      <c r="M10" s="16"/>
    </row>
    <row r="11" spans="1:13" x14ac:dyDescent="0.25">
      <c r="A11" s="18"/>
      <c r="B11" s="16"/>
      <c r="C11" s="16"/>
      <c r="D11" s="16"/>
      <c r="E11" s="16"/>
      <c r="F11" s="16"/>
      <c r="G11" s="16"/>
      <c r="H11" s="16"/>
      <c r="I11" s="16"/>
      <c r="J11" s="16"/>
      <c r="K11" s="16"/>
      <c r="L11" s="16"/>
      <c r="M11" s="16"/>
    </row>
    <row r="12" spans="1:13" x14ac:dyDescent="0.25">
      <c r="A12" s="18"/>
      <c r="B12" s="16"/>
      <c r="C12" s="16"/>
      <c r="D12" s="16"/>
      <c r="E12" s="16"/>
      <c r="F12" s="16"/>
      <c r="G12" s="16"/>
      <c r="H12" s="16"/>
      <c r="I12" s="16"/>
      <c r="J12" s="16"/>
      <c r="K12" s="16"/>
      <c r="L12" s="16"/>
      <c r="M12" s="16"/>
    </row>
    <row r="13" spans="1:13" x14ac:dyDescent="0.25">
      <c r="A13" s="18"/>
      <c r="B13" s="16"/>
      <c r="C13" s="16"/>
      <c r="D13" s="16"/>
      <c r="E13" s="16"/>
      <c r="F13" s="16"/>
      <c r="G13" s="16"/>
      <c r="H13" s="16"/>
      <c r="I13" s="16"/>
      <c r="J13" s="16"/>
      <c r="K13" s="16"/>
      <c r="L13" s="16"/>
      <c r="M13" s="16"/>
    </row>
    <row r="14" spans="1:13" x14ac:dyDescent="0.25">
      <c r="A14" s="18"/>
      <c r="B14" s="16"/>
      <c r="C14" s="16"/>
      <c r="D14" s="16"/>
      <c r="E14" s="16"/>
      <c r="F14" s="16"/>
      <c r="G14" s="16"/>
      <c r="H14" s="16"/>
      <c r="I14" s="16"/>
      <c r="J14" s="16"/>
      <c r="K14" s="16"/>
      <c r="L14" s="16"/>
      <c r="M14" s="16"/>
    </row>
    <row r="15" spans="1:13" x14ac:dyDescent="0.25">
      <c r="A15" s="18"/>
      <c r="B15" s="16"/>
      <c r="C15" s="16"/>
      <c r="D15" s="16"/>
      <c r="E15" s="16"/>
      <c r="F15" s="16"/>
      <c r="G15" s="16"/>
      <c r="H15" s="16"/>
      <c r="I15" s="16"/>
      <c r="J15" s="16"/>
      <c r="K15" s="16"/>
      <c r="L15" s="16"/>
      <c r="M15" s="16"/>
    </row>
    <row r="16" spans="1:13" x14ac:dyDescent="0.25">
      <c r="A16" s="18"/>
      <c r="B16" s="16"/>
      <c r="C16" s="16"/>
      <c r="D16" s="16"/>
      <c r="E16" s="16"/>
      <c r="F16" s="16"/>
      <c r="G16" s="16"/>
      <c r="H16" s="16"/>
      <c r="I16" s="16"/>
      <c r="J16" s="16"/>
      <c r="K16" s="16"/>
      <c r="L16" s="16"/>
      <c r="M16" s="16"/>
    </row>
    <row r="17" spans="1:13" x14ac:dyDescent="0.25">
      <c r="A17" s="16"/>
      <c r="B17" s="16"/>
      <c r="C17" s="16"/>
      <c r="D17" s="16"/>
      <c r="E17" s="16"/>
      <c r="F17" s="16"/>
      <c r="G17" s="16"/>
      <c r="H17" s="16"/>
      <c r="I17" s="16"/>
      <c r="J17" s="16"/>
      <c r="K17" s="16"/>
      <c r="L17" s="16"/>
      <c r="M17" s="16"/>
    </row>
    <row r="18" spans="1:13" x14ac:dyDescent="0.25">
      <c r="A18" s="16"/>
      <c r="B18" s="16"/>
      <c r="C18" s="16"/>
      <c r="D18" s="16"/>
      <c r="E18" s="16"/>
      <c r="F18" s="16"/>
      <c r="G18" s="16"/>
      <c r="H18" s="16"/>
      <c r="I18" s="16"/>
      <c r="J18" s="16"/>
      <c r="K18" s="16"/>
      <c r="L18" s="16"/>
      <c r="M18" s="16"/>
    </row>
    <row r="19" spans="1:13" x14ac:dyDescent="0.25">
      <c r="A19" s="16"/>
      <c r="B19" s="16"/>
      <c r="C19" s="16"/>
      <c r="D19" s="16"/>
      <c r="E19" s="16"/>
      <c r="F19" s="16"/>
      <c r="G19" s="16"/>
      <c r="H19" s="16"/>
      <c r="I19" s="16"/>
      <c r="J19" s="16"/>
      <c r="K19" s="16"/>
      <c r="L19" s="16"/>
      <c r="M19" s="16"/>
    </row>
    <row r="20" spans="1:13" x14ac:dyDescent="0.25">
      <c r="A20" s="16"/>
      <c r="B20" s="16"/>
      <c r="C20" s="16"/>
      <c r="D20" s="16"/>
      <c r="E20" s="16"/>
      <c r="F20" s="16"/>
      <c r="G20" s="16"/>
      <c r="H20" s="16"/>
      <c r="I20" s="16"/>
      <c r="J20" s="16"/>
      <c r="K20" s="16"/>
      <c r="L20" s="16"/>
      <c r="M20" s="16"/>
    </row>
    <row r="21" spans="1:13" x14ac:dyDescent="0.25">
      <c r="A21" s="17"/>
      <c r="B21" s="16"/>
      <c r="C21" s="16"/>
      <c r="D21" s="16"/>
      <c r="E21" s="16"/>
      <c r="F21" s="16"/>
      <c r="G21" s="16"/>
      <c r="H21" s="16"/>
      <c r="I21" s="16"/>
      <c r="J21" s="16"/>
      <c r="K21" s="16"/>
      <c r="L21" s="16"/>
      <c r="M21" s="16"/>
    </row>
    <row r="22" spans="1:13" x14ac:dyDescent="0.25">
      <c r="A22" s="20"/>
      <c r="B22" s="21"/>
      <c r="C22" s="21"/>
      <c r="D22" s="21"/>
      <c r="E22" s="21"/>
      <c r="F22" s="16"/>
      <c r="G22" s="16"/>
      <c r="H22" s="16"/>
      <c r="I22" s="16"/>
      <c r="J22" s="16"/>
      <c r="K22" s="16"/>
      <c r="L22" s="16"/>
      <c r="M22" s="16"/>
    </row>
    <row r="23" spans="1:13" x14ac:dyDescent="0.25">
      <c r="A23" s="16"/>
      <c r="B23" s="16"/>
      <c r="C23" s="16"/>
      <c r="D23" s="16"/>
      <c r="E23" s="16"/>
      <c r="F23" s="16"/>
      <c r="G23" s="16"/>
      <c r="H23" s="16"/>
      <c r="I23" s="16"/>
      <c r="J23" s="16"/>
      <c r="K23" s="16"/>
      <c r="L23" s="16"/>
      <c r="M23" s="16"/>
    </row>
    <row r="24" spans="1:13" x14ac:dyDescent="0.25">
      <c r="A24" s="16"/>
      <c r="B24" s="16"/>
      <c r="C24" s="16"/>
      <c r="D24" s="16"/>
      <c r="E24" s="16"/>
      <c r="F24" s="16"/>
      <c r="G24" s="16"/>
      <c r="H24" s="16"/>
      <c r="I24" s="16"/>
      <c r="J24" s="16"/>
      <c r="K24" s="16"/>
      <c r="L24" s="16"/>
      <c r="M24" s="16"/>
    </row>
    <row r="25" spans="1:13" ht="10.5" customHeight="1" x14ac:dyDescent="0.25">
      <c r="A25" s="16"/>
      <c r="B25" s="16"/>
      <c r="C25" s="16"/>
      <c r="D25" s="16"/>
      <c r="E25" s="16"/>
      <c r="F25" s="16"/>
      <c r="G25" s="16"/>
      <c r="H25" s="16"/>
      <c r="I25" s="16"/>
      <c r="J25" s="16"/>
      <c r="K25" s="16"/>
      <c r="L25" s="16"/>
      <c r="M25" s="16"/>
    </row>
    <row r="26" spans="1:13" x14ac:dyDescent="0.25">
      <c r="A26" s="17"/>
      <c r="B26" s="16"/>
      <c r="C26" s="16"/>
      <c r="D26" s="16"/>
      <c r="E26" s="16"/>
      <c r="F26" s="16"/>
      <c r="G26" s="16"/>
      <c r="H26" s="16"/>
      <c r="I26" s="16"/>
      <c r="J26" s="16"/>
      <c r="K26" s="16"/>
      <c r="L26" s="16"/>
      <c r="M26" s="16"/>
    </row>
    <row r="27" spans="1:13" x14ac:dyDescent="0.25">
      <c r="A27" s="17"/>
      <c r="B27" s="16"/>
      <c r="C27" s="16"/>
      <c r="D27" s="16"/>
      <c r="E27" s="16"/>
      <c r="F27" s="16"/>
      <c r="G27" s="16"/>
      <c r="H27" s="16"/>
      <c r="I27" s="16"/>
      <c r="J27" s="16"/>
      <c r="K27" s="16"/>
      <c r="L27" s="16"/>
      <c r="M27" s="16"/>
    </row>
    <row r="28" spans="1:13" x14ac:dyDescent="0.25">
      <c r="A28" s="17"/>
      <c r="B28" s="16"/>
      <c r="C28" s="16"/>
      <c r="D28" s="16"/>
      <c r="E28" s="16"/>
      <c r="F28" s="16"/>
      <c r="G28" s="16"/>
      <c r="H28" s="16"/>
      <c r="I28" s="16"/>
      <c r="J28" s="16"/>
      <c r="K28" s="16"/>
      <c r="L28" s="16"/>
      <c r="M28" s="16"/>
    </row>
    <row r="29" spans="1:13" x14ac:dyDescent="0.25">
      <c r="A29" s="17"/>
      <c r="B29" s="16"/>
      <c r="C29" s="16"/>
      <c r="D29" s="16"/>
      <c r="E29" s="16"/>
      <c r="F29" s="16"/>
      <c r="G29" s="16"/>
      <c r="H29" s="16"/>
      <c r="I29" s="16"/>
      <c r="J29" s="16"/>
      <c r="K29" s="16"/>
      <c r="L29" s="16"/>
      <c r="M29" s="16"/>
    </row>
    <row r="30" spans="1:13" x14ac:dyDescent="0.25">
      <c r="A30" s="16"/>
      <c r="B30" s="16"/>
      <c r="C30" s="16"/>
      <c r="D30" s="16"/>
      <c r="E30" s="16"/>
      <c r="F30" s="16"/>
      <c r="G30" s="16"/>
      <c r="H30" s="16"/>
      <c r="I30" s="16"/>
      <c r="J30" s="16"/>
      <c r="K30" s="16"/>
      <c r="L30" s="16"/>
      <c r="M30" s="16"/>
    </row>
    <row r="31" spans="1:13" x14ac:dyDescent="0.25">
      <c r="A31" s="17" t="s">
        <v>29</v>
      </c>
      <c r="B31" s="16"/>
      <c r="C31" s="16"/>
      <c r="D31" s="16"/>
      <c r="E31" s="16"/>
      <c r="F31" s="16"/>
      <c r="G31" s="16"/>
      <c r="H31" s="16"/>
      <c r="I31" s="16"/>
      <c r="J31" s="16"/>
      <c r="K31" s="16"/>
      <c r="L31" s="16"/>
      <c r="M31" s="16"/>
    </row>
    <row r="32" spans="1:13" x14ac:dyDescent="0.25">
      <c r="A32" s="49" t="s">
        <v>1</v>
      </c>
      <c r="B32" s="112"/>
      <c r="C32" s="112"/>
      <c r="D32" s="44"/>
      <c r="E32" s="16"/>
      <c r="F32" s="16"/>
      <c r="G32" s="16"/>
      <c r="H32" s="16"/>
      <c r="I32" s="16"/>
      <c r="J32" s="16"/>
      <c r="K32" s="16"/>
      <c r="L32" s="16"/>
      <c r="M32" s="16"/>
    </row>
    <row r="33" spans="1:14" x14ac:dyDescent="0.25">
      <c r="A33" s="49" t="s">
        <v>0</v>
      </c>
      <c r="B33" s="112"/>
      <c r="C33" s="112"/>
      <c r="D33" s="44"/>
      <c r="E33" s="16"/>
      <c r="F33" s="16"/>
      <c r="G33" s="16"/>
      <c r="H33" s="16"/>
      <c r="I33" s="16"/>
      <c r="J33" s="16"/>
      <c r="K33" s="16"/>
      <c r="L33" s="16"/>
      <c r="M33" s="16"/>
    </row>
    <row r="34" spans="1:14" x14ac:dyDescent="0.25">
      <c r="A34" s="49" t="s">
        <v>30</v>
      </c>
      <c r="B34" s="112"/>
      <c r="C34" s="112"/>
      <c r="D34" s="44"/>
      <c r="E34" s="16"/>
      <c r="F34" s="16"/>
      <c r="G34" s="16"/>
      <c r="H34" s="16"/>
      <c r="I34" s="16"/>
      <c r="J34" s="16"/>
      <c r="K34" s="16"/>
      <c r="L34" s="16"/>
      <c r="M34" s="16"/>
    </row>
    <row r="35" spans="1:14" ht="15.75" thickBot="1" x14ac:dyDescent="0.3">
      <c r="A35" s="49" t="s">
        <v>2</v>
      </c>
      <c r="B35" s="112"/>
      <c r="C35" s="112"/>
      <c r="D35" s="44"/>
      <c r="E35" s="16"/>
      <c r="F35" s="16"/>
      <c r="G35" s="16"/>
      <c r="H35" s="16"/>
      <c r="I35" s="16"/>
      <c r="J35" s="16"/>
      <c r="K35" s="16"/>
      <c r="L35" s="16"/>
      <c r="M35" s="16"/>
    </row>
    <row r="36" spans="1:14" x14ac:dyDescent="0.25">
      <c r="A36" s="16"/>
      <c r="B36" s="22"/>
      <c r="C36" s="22"/>
      <c r="D36" s="22"/>
      <c r="E36" s="16"/>
      <c r="F36" s="16"/>
      <c r="G36" s="16"/>
      <c r="H36" s="16"/>
      <c r="I36" s="16"/>
      <c r="J36" s="16"/>
      <c r="K36" s="16"/>
      <c r="L36" s="16"/>
      <c r="M36" s="16"/>
      <c r="N36" s="12" t="b">
        <v>1</v>
      </c>
    </row>
    <row r="37" spans="1:14" ht="15.75" thickBot="1" x14ac:dyDescent="0.3">
      <c r="A37" s="89" t="s">
        <v>31</v>
      </c>
      <c r="B37" s="89"/>
      <c r="C37" s="89"/>
      <c r="D37" s="89"/>
      <c r="E37" s="89"/>
      <c r="F37" s="90"/>
      <c r="G37" s="10" t="b">
        <v>0</v>
      </c>
      <c r="H37" s="16"/>
      <c r="I37" s="16"/>
      <c r="J37" s="16"/>
      <c r="K37" s="16"/>
      <c r="L37" s="16"/>
      <c r="M37" s="16"/>
      <c r="N37" s="13" t="b">
        <v>0</v>
      </c>
    </row>
    <row r="38" spans="1:14" x14ac:dyDescent="0.25">
      <c r="A38" s="23"/>
      <c r="B38" s="23"/>
      <c r="C38" s="23"/>
      <c r="D38" s="23"/>
      <c r="E38" s="23"/>
      <c r="F38" s="23"/>
      <c r="G38" s="23"/>
      <c r="H38" s="16"/>
      <c r="I38" s="16"/>
      <c r="J38" s="16"/>
      <c r="K38" s="16"/>
      <c r="L38" s="16"/>
      <c r="M38" s="16"/>
    </row>
    <row r="39" spans="1:14" ht="15.75" thickBot="1" x14ac:dyDescent="0.3">
      <c r="A39" s="17" t="s">
        <v>11</v>
      </c>
      <c r="B39" s="22"/>
      <c r="C39" s="22"/>
      <c r="D39" s="22"/>
      <c r="E39" s="16"/>
      <c r="F39" s="16"/>
      <c r="G39" s="16"/>
      <c r="H39" s="16"/>
      <c r="I39" s="16"/>
      <c r="J39" s="16"/>
      <c r="K39" s="16"/>
      <c r="L39" s="16"/>
      <c r="M39" s="16"/>
    </row>
    <row r="40" spans="1:14" ht="15" customHeight="1" x14ac:dyDescent="0.25">
      <c r="A40" s="101" t="s">
        <v>3</v>
      </c>
      <c r="B40" s="102"/>
      <c r="C40" s="102"/>
      <c r="D40" s="110" t="s">
        <v>40</v>
      </c>
      <c r="E40" s="105" t="s">
        <v>4</v>
      </c>
      <c r="F40" s="106"/>
      <c r="G40" s="107"/>
      <c r="H40" s="101" t="s">
        <v>8</v>
      </c>
      <c r="I40" s="108"/>
      <c r="J40" s="110" t="s">
        <v>9</v>
      </c>
      <c r="K40" s="110" t="s">
        <v>10</v>
      </c>
      <c r="L40" s="16"/>
      <c r="M40" s="16"/>
    </row>
    <row r="41" spans="1:14" ht="23.25" thickBot="1" x14ac:dyDescent="0.3">
      <c r="A41" s="103"/>
      <c r="B41" s="104"/>
      <c r="C41" s="104"/>
      <c r="D41" s="111"/>
      <c r="E41" s="50" t="s">
        <v>5</v>
      </c>
      <c r="F41" s="51" t="s">
        <v>6</v>
      </c>
      <c r="G41" s="52" t="s">
        <v>7</v>
      </c>
      <c r="H41" s="103"/>
      <c r="I41" s="109"/>
      <c r="J41" s="111"/>
      <c r="K41" s="115"/>
      <c r="L41" s="16"/>
      <c r="M41" s="16"/>
    </row>
    <row r="42" spans="1:14" x14ac:dyDescent="0.25">
      <c r="A42" s="113"/>
      <c r="B42" s="114"/>
      <c r="C42" s="114"/>
      <c r="D42" s="45"/>
      <c r="E42" s="42"/>
      <c r="F42" s="7">
        <v>5</v>
      </c>
      <c r="G42" s="37">
        <v>5.5</v>
      </c>
      <c r="H42" s="99"/>
      <c r="I42" s="100"/>
      <c r="J42" s="42"/>
      <c r="K42" s="72">
        <f>IF(COUNT(E42:J42)&gt;0,IF(COUNT(E42:F42)=2,IF(G42&gt;0,-PMT(G42/100,F42,E42),E42/F42),0)+H42+J42,"")</f>
        <v>0</v>
      </c>
      <c r="L42" s="16"/>
      <c r="M42" s="16"/>
    </row>
    <row r="43" spans="1:14" x14ac:dyDescent="0.25">
      <c r="A43" s="91"/>
      <c r="B43" s="92"/>
      <c r="C43" s="92"/>
      <c r="D43" s="46"/>
      <c r="E43" s="41"/>
      <c r="F43" s="8"/>
      <c r="G43" s="84">
        <v>5.5</v>
      </c>
      <c r="H43" s="93"/>
      <c r="I43" s="94"/>
      <c r="J43" s="41"/>
      <c r="K43" s="73">
        <f>IF(COUNT(E43:J43)&gt;0,IF(COUNT(E43:F43)=2,IF(G43&gt;0,-PMT(G43/100,F43,E43),E43/F43),0)+H43+J43,"")</f>
        <v>0</v>
      </c>
      <c r="L43" s="16"/>
      <c r="M43" s="16"/>
    </row>
    <row r="44" spans="1:14" x14ac:dyDescent="0.25">
      <c r="A44" s="91"/>
      <c r="B44" s="92"/>
      <c r="C44" s="92"/>
      <c r="D44" s="46"/>
      <c r="E44" s="41"/>
      <c r="F44" s="8"/>
      <c r="G44" s="84">
        <v>5.5</v>
      </c>
      <c r="H44" s="93"/>
      <c r="I44" s="94"/>
      <c r="J44" s="41"/>
      <c r="K44" s="73">
        <f>IF(COUNT(E44:J44)&gt;0,IF(COUNT(E44:F44)=2,IF(G44&gt;0,-PMT(G44/100,F44,E44),E44/F44),0)+H44+J44,"")</f>
        <v>0</v>
      </c>
      <c r="L44" s="16"/>
      <c r="M44" s="16"/>
    </row>
    <row r="45" spans="1:14" x14ac:dyDescent="0.25">
      <c r="A45" s="91"/>
      <c r="B45" s="92"/>
      <c r="C45" s="92"/>
      <c r="D45" s="46"/>
      <c r="E45" s="41"/>
      <c r="F45" s="8"/>
      <c r="G45" s="84">
        <v>5.5</v>
      </c>
      <c r="H45" s="93"/>
      <c r="I45" s="94"/>
      <c r="J45" s="41"/>
      <c r="K45" s="73">
        <f>IF(COUNT(E45:J45)&gt;0,IF(COUNT(E45:F45)=2,IF(G45&gt;0,-PMT(G45/100,F45,E45),E45/F45),0)+H45+J45,"")</f>
        <v>0</v>
      </c>
      <c r="L45" s="16"/>
      <c r="M45" s="16"/>
    </row>
    <row r="46" spans="1:14" ht="15.75" thickBot="1" x14ac:dyDescent="0.3">
      <c r="A46" s="95"/>
      <c r="B46" s="96"/>
      <c r="C46" s="96"/>
      <c r="D46" s="47"/>
      <c r="E46" s="43"/>
      <c r="F46" s="9"/>
      <c r="G46" s="85">
        <v>5.5</v>
      </c>
      <c r="H46" s="97"/>
      <c r="I46" s="98"/>
      <c r="J46" s="43"/>
      <c r="K46" s="74">
        <f>IF(COUNT(E46:J46)&gt;0,IF(COUNT(E46:F46)=2,IF(G46&gt;0,-PMT(G46/100,F46,E46),E46/F46),0)+H46+J46,"")</f>
        <v>0</v>
      </c>
      <c r="L46" s="16"/>
      <c r="M46" s="16"/>
    </row>
    <row r="47" spans="1:14" x14ac:dyDescent="0.25">
      <c r="A47" s="16"/>
      <c r="B47" s="22"/>
      <c r="C47" s="22"/>
      <c r="D47" s="22"/>
      <c r="E47" s="16"/>
      <c r="F47" s="16"/>
      <c r="G47" s="16"/>
      <c r="H47" s="16"/>
      <c r="I47" s="53" t="s">
        <v>13</v>
      </c>
      <c r="J47" s="54" t="s">
        <v>14</v>
      </c>
      <c r="K47" s="75">
        <f>SUM(K42:K46)</f>
        <v>0</v>
      </c>
      <c r="L47" s="16"/>
      <c r="M47" s="16"/>
    </row>
    <row r="48" spans="1:14" ht="15.75" thickBot="1" x14ac:dyDescent="0.3">
      <c r="A48" s="17" t="s">
        <v>12</v>
      </c>
      <c r="B48" s="22"/>
      <c r="C48" s="22"/>
      <c r="D48" s="22"/>
      <c r="E48" s="16"/>
      <c r="F48" s="16"/>
      <c r="G48" s="16"/>
      <c r="H48" s="16"/>
      <c r="I48" s="16"/>
      <c r="J48" s="16"/>
      <c r="K48" s="16"/>
      <c r="L48" s="16"/>
      <c r="M48" s="16"/>
    </row>
    <row r="49" spans="1:13" x14ac:dyDescent="0.25">
      <c r="A49" s="101" t="s">
        <v>3</v>
      </c>
      <c r="B49" s="102"/>
      <c r="C49" s="102"/>
      <c r="D49" s="110" t="s">
        <v>40</v>
      </c>
      <c r="E49" s="105" t="s">
        <v>4</v>
      </c>
      <c r="F49" s="106"/>
      <c r="G49" s="107"/>
      <c r="H49" s="101" t="s">
        <v>8</v>
      </c>
      <c r="I49" s="108"/>
      <c r="J49" s="110" t="s">
        <v>9</v>
      </c>
      <c r="K49" s="110" t="s">
        <v>10</v>
      </c>
      <c r="L49" s="16"/>
      <c r="M49" s="16"/>
    </row>
    <row r="50" spans="1:13" ht="23.25" thickBot="1" x14ac:dyDescent="0.3">
      <c r="A50" s="103"/>
      <c r="B50" s="104"/>
      <c r="C50" s="104"/>
      <c r="D50" s="111"/>
      <c r="E50" s="50" t="s">
        <v>5</v>
      </c>
      <c r="F50" s="51" t="s">
        <v>6</v>
      </c>
      <c r="G50" s="52" t="s">
        <v>7</v>
      </c>
      <c r="H50" s="103"/>
      <c r="I50" s="109"/>
      <c r="J50" s="111"/>
      <c r="K50" s="115"/>
      <c r="L50" s="16"/>
      <c r="M50" s="16"/>
    </row>
    <row r="51" spans="1:13" x14ac:dyDescent="0.25">
      <c r="A51" s="116"/>
      <c r="B51" s="117"/>
      <c r="C51" s="117"/>
      <c r="D51" s="48"/>
      <c r="E51" s="42"/>
      <c r="F51" s="7">
        <v>5</v>
      </c>
      <c r="G51" s="37">
        <v>5.5</v>
      </c>
      <c r="H51" s="99"/>
      <c r="I51" s="100"/>
      <c r="J51" s="42"/>
      <c r="K51" s="72">
        <f>IF(COUNT(E51:J51)&gt;0,IF(COUNT(E51:F51)=2,IF(G51&gt;0,-PMT(G51/100,F51,E51),E51/F51),0)+H51+J51,"")</f>
        <v>0</v>
      </c>
      <c r="L51" s="16"/>
      <c r="M51" s="16"/>
    </row>
    <row r="52" spans="1:13" x14ac:dyDescent="0.25">
      <c r="A52" s="91"/>
      <c r="B52" s="92"/>
      <c r="C52" s="92"/>
      <c r="D52" s="46"/>
      <c r="E52" s="41"/>
      <c r="F52" s="8"/>
      <c r="G52" s="84">
        <v>5.5</v>
      </c>
      <c r="H52" s="93"/>
      <c r="I52" s="94"/>
      <c r="J52" s="41"/>
      <c r="K52" s="73">
        <f>IF(COUNT(E52:J52)&gt;0,IF(COUNT(E52:F52)=2,IF(G52&gt;0,-PMT(G52/100,F52,E52),E52/F52),0)+H52+J52,"")</f>
        <v>0</v>
      </c>
      <c r="L52" s="16"/>
      <c r="M52" s="16"/>
    </row>
    <row r="53" spans="1:13" x14ac:dyDescent="0.25">
      <c r="A53" s="91"/>
      <c r="B53" s="92"/>
      <c r="C53" s="92"/>
      <c r="D53" s="46"/>
      <c r="E53" s="41"/>
      <c r="F53" s="8"/>
      <c r="G53" s="84">
        <v>5.5</v>
      </c>
      <c r="H53" s="93"/>
      <c r="I53" s="94"/>
      <c r="J53" s="41"/>
      <c r="K53" s="73">
        <f>IF(COUNT(E53:J53)&gt;0,IF(COUNT(E53:F53)=2,IF(G53&gt;0,-PMT(G53/100,F53,E53),E53/F53),0)+H53+J53,"")</f>
        <v>0</v>
      </c>
      <c r="L53" s="16"/>
      <c r="M53" s="16"/>
    </row>
    <row r="54" spans="1:13" x14ac:dyDescent="0.25">
      <c r="A54" s="91"/>
      <c r="B54" s="92"/>
      <c r="C54" s="92"/>
      <c r="D54" s="46"/>
      <c r="E54" s="41"/>
      <c r="F54" s="8"/>
      <c r="G54" s="84">
        <v>5.5</v>
      </c>
      <c r="H54" s="93"/>
      <c r="I54" s="94"/>
      <c r="J54" s="41"/>
      <c r="K54" s="73">
        <f>IF(COUNT(E54:J54)&gt;0,IF(COUNT(E54:F54)=2,IF(G54&gt;0,-PMT(G54/100,F54,E54),E54/F54),0)+H54+J54,"")</f>
        <v>0</v>
      </c>
      <c r="L54" s="16"/>
      <c r="M54" s="16"/>
    </row>
    <row r="55" spans="1:13" ht="15.75" thickBot="1" x14ac:dyDescent="0.3">
      <c r="A55" s="95"/>
      <c r="B55" s="96"/>
      <c r="C55" s="96"/>
      <c r="D55" s="47"/>
      <c r="E55" s="43"/>
      <c r="F55" s="9"/>
      <c r="G55" s="85">
        <v>5.5</v>
      </c>
      <c r="H55" s="97"/>
      <c r="I55" s="98"/>
      <c r="J55" s="43"/>
      <c r="K55" s="74">
        <f>IF(COUNT(E55:J55)&gt;0,IF(COUNT(E55:F55)=2,IF(G55&gt;0,-PMT(G55/100,F55,E55),E55/F55),0)+H55+J55,"")</f>
        <v>0</v>
      </c>
      <c r="L55" s="16"/>
      <c r="M55" s="16"/>
    </row>
    <row r="56" spans="1:13" x14ac:dyDescent="0.25">
      <c r="A56" s="16"/>
      <c r="B56" s="22"/>
      <c r="C56" s="22"/>
      <c r="D56" s="22"/>
      <c r="E56" s="16"/>
      <c r="F56" s="16"/>
      <c r="G56" s="16"/>
      <c r="H56" s="16"/>
      <c r="I56" s="53" t="s">
        <v>13</v>
      </c>
      <c r="J56" s="54" t="s">
        <v>14</v>
      </c>
      <c r="K56" s="75">
        <f>SUM(K51:K55)</f>
        <v>0</v>
      </c>
      <c r="L56" s="16"/>
      <c r="M56" s="16"/>
    </row>
    <row r="57" spans="1:13" ht="15.75" customHeight="1" thickBot="1" x14ac:dyDescent="0.3">
      <c r="A57" s="16"/>
      <c r="B57" s="22"/>
      <c r="C57" s="22"/>
      <c r="D57" s="22"/>
      <c r="E57" s="16"/>
      <c r="F57" s="16"/>
      <c r="G57" s="16"/>
      <c r="H57" s="16"/>
      <c r="I57" s="16"/>
      <c r="J57" s="16"/>
      <c r="K57" s="16"/>
      <c r="L57" s="16"/>
      <c r="M57" s="16"/>
    </row>
    <row r="58" spans="1:13" ht="15.75" thickBot="1" x14ac:dyDescent="0.3">
      <c r="A58" s="88" t="s">
        <v>15</v>
      </c>
      <c r="B58" s="88"/>
      <c r="C58" s="88"/>
      <c r="D58" s="88"/>
      <c r="E58" s="88"/>
      <c r="F58" s="88"/>
      <c r="G58" s="88"/>
      <c r="H58" s="88"/>
      <c r="I58" s="88"/>
      <c r="J58" s="55" t="s">
        <v>14</v>
      </c>
      <c r="K58" s="76">
        <f>IF(ISNUMBER(K56),K56-IF(ISNUMBER(K47),K47,0),"")</f>
        <v>0</v>
      </c>
      <c r="L58" s="16"/>
      <c r="M58" s="16"/>
    </row>
    <row r="59" spans="1:13" x14ac:dyDescent="0.25">
      <c r="A59" s="24" t="s">
        <v>23</v>
      </c>
      <c r="B59" s="24"/>
      <c r="C59" s="24"/>
      <c r="D59" s="24"/>
      <c r="E59" s="24"/>
      <c r="F59" s="24"/>
      <c r="G59" s="24"/>
      <c r="H59" s="24"/>
      <c r="I59" s="24"/>
      <c r="J59" s="25"/>
      <c r="K59" s="26"/>
      <c r="L59" s="16"/>
      <c r="M59" s="16"/>
    </row>
    <row r="60" spans="1:13" ht="26.45" customHeight="1" thickBot="1" x14ac:dyDescent="0.3">
      <c r="A60" s="87" t="s">
        <v>39</v>
      </c>
      <c r="B60" s="87"/>
      <c r="C60" s="87"/>
      <c r="D60" s="87"/>
      <c r="E60" s="87"/>
      <c r="F60" s="87"/>
      <c r="G60" s="87"/>
      <c r="H60" s="87"/>
      <c r="I60" s="24"/>
      <c r="J60" s="27"/>
      <c r="K60" s="26"/>
      <c r="L60" s="16"/>
      <c r="M60" s="16"/>
    </row>
    <row r="61" spans="1:13" ht="60" x14ac:dyDescent="0.25">
      <c r="A61" s="56"/>
      <c r="B61" s="57" t="s">
        <v>27</v>
      </c>
      <c r="C61" s="57" t="s">
        <v>32</v>
      </c>
      <c r="D61" s="57" t="s">
        <v>33</v>
      </c>
      <c r="E61" s="57" t="s">
        <v>34</v>
      </c>
      <c r="F61" s="58" t="s">
        <v>35</v>
      </c>
      <c r="G61" s="58" t="s">
        <v>36</v>
      </c>
      <c r="H61" s="58" t="s">
        <v>37</v>
      </c>
      <c r="I61" s="59"/>
      <c r="J61" s="16"/>
      <c r="K61" s="16"/>
      <c r="L61" s="16"/>
      <c r="M61" s="16"/>
    </row>
    <row r="62" spans="1:13" x14ac:dyDescent="0.25">
      <c r="A62" s="60" t="s">
        <v>24</v>
      </c>
      <c r="B62" s="39"/>
      <c r="C62" s="40"/>
      <c r="D62" s="39"/>
      <c r="E62" s="39"/>
      <c r="F62" s="38"/>
      <c r="G62" s="38"/>
      <c r="H62" s="38"/>
      <c r="I62" s="29"/>
      <c r="J62" s="16"/>
      <c r="K62" s="16"/>
      <c r="L62" s="16"/>
      <c r="M62" s="16"/>
    </row>
    <row r="63" spans="1:13" x14ac:dyDescent="0.25">
      <c r="A63" s="60" t="s">
        <v>25</v>
      </c>
      <c r="B63" s="39"/>
      <c r="C63" s="39"/>
      <c r="D63" s="39"/>
      <c r="E63" s="39"/>
      <c r="F63" s="38"/>
      <c r="G63" s="38"/>
      <c r="H63" s="38"/>
      <c r="I63" s="29"/>
      <c r="J63" s="16"/>
      <c r="K63" s="16"/>
      <c r="L63" s="16"/>
      <c r="M63" s="16"/>
    </row>
    <row r="64" spans="1:13" x14ac:dyDescent="0.25">
      <c r="A64" s="60" t="s">
        <v>26</v>
      </c>
      <c r="B64" s="39"/>
      <c r="C64" s="39"/>
      <c r="D64" s="39"/>
      <c r="E64" s="39"/>
      <c r="F64" s="38"/>
      <c r="G64" s="38"/>
      <c r="H64" s="38"/>
      <c r="I64" s="29"/>
      <c r="J64" s="16"/>
      <c r="K64" s="16"/>
      <c r="L64" s="16"/>
      <c r="M64" s="16"/>
    </row>
    <row r="65" spans="1:13" x14ac:dyDescent="0.25">
      <c r="A65" s="60" t="s">
        <v>22</v>
      </c>
      <c r="B65" s="39">
        <f>SUM(B62:B64)/3</f>
        <v>0</v>
      </c>
      <c r="C65" s="39">
        <f>SUM(C62:C64)/3</f>
        <v>0</v>
      </c>
      <c r="D65" s="39">
        <f>SUM(D62:D64)/3</f>
        <v>0</v>
      </c>
      <c r="E65" s="39">
        <f t="shared" ref="E65:H65" si="0">SUM(E62:E64)/3</f>
        <v>0</v>
      </c>
      <c r="F65" s="38">
        <f t="shared" si="0"/>
        <v>0</v>
      </c>
      <c r="G65" s="38">
        <f t="shared" si="0"/>
        <v>0</v>
      </c>
      <c r="H65" s="38">
        <f t="shared" si="0"/>
        <v>0</v>
      </c>
      <c r="I65" s="29"/>
      <c r="J65" s="16"/>
      <c r="K65" s="16"/>
      <c r="L65" s="16"/>
      <c r="M65" s="16"/>
    </row>
    <row r="66" spans="1:13" x14ac:dyDescent="0.25">
      <c r="A66" s="60" t="s">
        <v>28</v>
      </c>
      <c r="B66" s="61"/>
      <c r="C66" s="61"/>
      <c r="D66" s="61"/>
      <c r="E66" s="61"/>
      <c r="F66" s="62"/>
      <c r="G66" s="62"/>
      <c r="H66" s="38"/>
      <c r="I66" s="29"/>
      <c r="J66" s="16"/>
      <c r="K66" s="16"/>
      <c r="L66" s="16"/>
      <c r="M66" s="16"/>
    </row>
    <row r="67" spans="1:13" ht="15.75" thickBot="1" x14ac:dyDescent="0.3">
      <c r="A67" s="63" t="s">
        <v>23</v>
      </c>
      <c r="B67" s="79">
        <f>B65</f>
        <v>0</v>
      </c>
      <c r="C67" s="79">
        <f>C65*3.664</f>
        <v>0</v>
      </c>
      <c r="D67" s="79">
        <f>D65</f>
        <v>0</v>
      </c>
      <c r="E67" s="79">
        <f>E65*47.3</f>
        <v>0</v>
      </c>
      <c r="F67" s="80">
        <f>F65*42.6</f>
        <v>0</v>
      </c>
      <c r="G67" s="80">
        <f>G65*0.376</f>
        <v>0</v>
      </c>
      <c r="H67" s="80">
        <f>H65*H66</f>
        <v>0</v>
      </c>
      <c r="I67" s="29"/>
      <c r="J67" s="16"/>
      <c r="K67" s="16"/>
      <c r="L67" s="16"/>
      <c r="M67" s="16"/>
    </row>
    <row r="68" spans="1:13" x14ac:dyDescent="0.25">
      <c r="A68" s="28"/>
      <c r="B68" s="29"/>
      <c r="C68" s="29"/>
      <c r="D68" s="29"/>
      <c r="E68" s="29"/>
      <c r="F68" s="29"/>
      <c r="G68" s="29"/>
      <c r="H68" s="16"/>
      <c r="I68" s="16"/>
      <c r="J68" s="16"/>
      <c r="K68" s="16"/>
      <c r="L68" s="16"/>
      <c r="M68" s="16"/>
    </row>
    <row r="69" spans="1:13" ht="15.75" thickBot="1" x14ac:dyDescent="0.3">
      <c r="A69" s="30"/>
      <c r="B69" s="30"/>
      <c r="C69" s="16"/>
      <c r="D69" s="64" t="s">
        <v>18</v>
      </c>
      <c r="E69" s="30"/>
      <c r="F69" s="64" t="s">
        <v>19</v>
      </c>
      <c r="G69" s="30"/>
      <c r="H69" s="64" t="s">
        <v>20</v>
      </c>
      <c r="I69" s="30"/>
      <c r="J69" s="30"/>
      <c r="K69" s="30"/>
      <c r="L69" s="16"/>
      <c r="M69" s="16"/>
    </row>
    <row r="70" spans="1:13" ht="15.75" thickBot="1" x14ac:dyDescent="0.3">
      <c r="A70" s="77" t="s">
        <v>17</v>
      </c>
      <c r="B70" s="65"/>
      <c r="C70" s="78"/>
      <c r="D70" s="81">
        <v>80</v>
      </c>
      <c r="E70" s="66" t="s">
        <v>16</v>
      </c>
      <c r="F70" s="82">
        <f>SUM(B67:I67)</f>
        <v>0</v>
      </c>
      <c r="G70" s="67" t="s">
        <v>16</v>
      </c>
      <c r="H70" s="11">
        <v>0.01</v>
      </c>
      <c r="I70" s="31"/>
      <c r="J70" s="68" t="s">
        <v>14</v>
      </c>
      <c r="K70" s="76">
        <f>IF(COUNT(D70,F70,H70)=3,D70*F70*H70,"")</f>
        <v>0</v>
      </c>
      <c r="L70" s="16"/>
      <c r="M70" s="16"/>
    </row>
    <row r="71" spans="1:13" ht="15.75" thickBot="1" x14ac:dyDescent="0.3">
      <c r="A71" s="24"/>
      <c r="B71" s="24"/>
      <c r="C71" s="32"/>
      <c r="D71" s="32"/>
      <c r="E71" s="32"/>
      <c r="F71" s="6"/>
      <c r="G71" s="32"/>
      <c r="H71" s="33"/>
      <c r="I71" s="34"/>
      <c r="J71" s="27"/>
      <c r="K71" s="26"/>
      <c r="L71" s="16"/>
      <c r="M71" s="16"/>
    </row>
    <row r="72" spans="1:13" ht="15.75" thickBot="1" x14ac:dyDescent="0.3">
      <c r="A72" s="69" t="s">
        <v>21</v>
      </c>
      <c r="B72" s="35"/>
      <c r="C72" s="35"/>
      <c r="D72" s="35"/>
      <c r="E72" s="36"/>
      <c r="F72" s="83" t="b">
        <f>IF(COUNT(K58,K70)=2,AND(K58&gt;K70,K58&gt;IF(A1_laitos,500,2000)),"")</f>
        <v>0</v>
      </c>
      <c r="G72" s="32"/>
      <c r="H72" s="33"/>
      <c r="I72" s="34"/>
      <c r="J72" s="27"/>
      <c r="K72" s="26"/>
      <c r="L72" s="16"/>
      <c r="M72" s="16"/>
    </row>
    <row r="73" spans="1:13" x14ac:dyDescent="0.25">
      <c r="A73" s="20"/>
      <c r="B73" s="20"/>
      <c r="C73" s="20"/>
      <c r="D73" s="20"/>
      <c r="E73" s="70"/>
      <c r="F73" s="71"/>
      <c r="G73" s="20"/>
      <c r="H73" s="20"/>
      <c r="I73" s="20"/>
      <c r="J73" s="20"/>
      <c r="K73" s="20"/>
    </row>
    <row r="74" spans="1:13" x14ac:dyDescent="0.25">
      <c r="B74" s="5"/>
      <c r="C74" s="5"/>
      <c r="D74" s="5"/>
      <c r="E74" s="5"/>
    </row>
    <row r="75" spans="1:13" x14ac:dyDescent="0.25">
      <c r="B75" s="5"/>
      <c r="C75" s="5"/>
      <c r="D75" s="5"/>
      <c r="E75" s="5"/>
    </row>
    <row r="76" spans="1:13" x14ac:dyDescent="0.25">
      <c r="B76" s="5"/>
      <c r="C76" s="5"/>
      <c r="D76" s="5"/>
      <c r="E76" s="5"/>
    </row>
    <row r="77" spans="1:13" x14ac:dyDescent="0.25">
      <c r="B77" s="5"/>
      <c r="C77" s="5"/>
      <c r="D77" s="5"/>
      <c r="E77" s="5"/>
    </row>
    <row r="78" spans="1:13" x14ac:dyDescent="0.25">
      <c r="B78" s="5"/>
      <c r="C78" s="5"/>
      <c r="D78" s="5"/>
      <c r="E78" s="5"/>
    </row>
    <row r="79" spans="1:13" x14ac:dyDescent="0.25">
      <c r="B79" s="5"/>
      <c r="C79" s="5"/>
      <c r="D79" s="5"/>
      <c r="E79" s="5"/>
    </row>
    <row r="80" spans="1:13" x14ac:dyDescent="0.25">
      <c r="B80" s="5"/>
      <c r="C80" s="5"/>
      <c r="D80" s="5"/>
      <c r="E80" s="5"/>
    </row>
    <row r="81" spans="2:5" s="2" customFormat="1" x14ac:dyDescent="0.25">
      <c r="B81" s="4"/>
      <c r="C81" s="4"/>
      <c r="D81" s="4"/>
      <c r="E81" s="4"/>
    </row>
  </sheetData>
  <sheetProtection sheet="1" insertColumns="0" insertRows="0" selectLockedCells="1"/>
  <mergeCells count="40">
    <mergeCell ref="A42:C42"/>
    <mergeCell ref="J49:J50"/>
    <mergeCell ref="K49:K50"/>
    <mergeCell ref="A51:C51"/>
    <mergeCell ref="J40:J41"/>
    <mergeCell ref="K40:K41"/>
    <mergeCell ref="E40:G40"/>
    <mergeCell ref="H40:I41"/>
    <mergeCell ref="H43:I43"/>
    <mergeCell ref="H51:I51"/>
    <mergeCell ref="A44:C44"/>
    <mergeCell ref="H44:I44"/>
    <mergeCell ref="D40:D41"/>
    <mergeCell ref="B32:C32"/>
    <mergeCell ref="B33:C33"/>
    <mergeCell ref="B34:C34"/>
    <mergeCell ref="B35:C35"/>
    <mergeCell ref="A40:C41"/>
    <mergeCell ref="A52:C52"/>
    <mergeCell ref="H52:I52"/>
    <mergeCell ref="A49:C50"/>
    <mergeCell ref="E49:G49"/>
    <mergeCell ref="H49:I50"/>
    <mergeCell ref="D49:D50"/>
    <mergeCell ref="A1:I1"/>
    <mergeCell ref="A60:H60"/>
    <mergeCell ref="A58:I58"/>
    <mergeCell ref="A37:F37"/>
    <mergeCell ref="A53:C53"/>
    <mergeCell ref="H53:I53"/>
    <mergeCell ref="A54:C54"/>
    <mergeCell ref="H54:I54"/>
    <mergeCell ref="A55:C55"/>
    <mergeCell ref="H55:I55"/>
    <mergeCell ref="A45:C45"/>
    <mergeCell ref="H45:I45"/>
    <mergeCell ref="A46:C46"/>
    <mergeCell ref="H46:I46"/>
    <mergeCell ref="H42:I42"/>
    <mergeCell ref="A43:C43"/>
  </mergeCells>
  <dataValidations count="1">
    <dataValidation type="list" showInputMessage="1" showErrorMessage="1" sqref="G37" xr:uid="{F0288708-713C-4E5C-82D5-7616ADB1AE48}">
      <formula1>$N$36:$N$37</formula1>
    </dataValidation>
  </dataValidations>
  <pageMargins left="0.7" right="0.7" top="0.75" bottom="0.75" header="0.3" footer="0.3"/>
  <pageSetup paperSize="9" orientation="portrait" r:id="rId1"/>
  <headerFooter>
    <oddHeader>&amp;Rsivu &amp;P/&amp;N</oddHeader>
    <oddFooter>&amp;C&amp;F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9355B34D94B9834BBFDB3C215D607F33" ma:contentTypeVersion="7" ma:contentTypeDescription="Luo uusi asiakirja." ma:contentTypeScope="" ma:versionID="6856d540bd1f16e4b6b002509d4f7072">
  <xsd:schema xmlns:xsd="http://www.w3.org/2001/XMLSchema" xmlns:xs="http://www.w3.org/2001/XMLSchema" xmlns:p="http://schemas.microsoft.com/office/2006/metadata/properties" xmlns:ns2="92bfdfcb-b830-4e1a-9a6c-e2ea582a24ac" xmlns:ns3="3d6afbe9-9af1-462c-bb1a-dffe2c164b1f" targetNamespace="http://schemas.microsoft.com/office/2006/metadata/properties" ma:root="true" ma:fieldsID="8fc82e291ef10baec43da44011992582" ns2:_="" ns3:_="">
    <xsd:import namespace="92bfdfcb-b830-4e1a-9a6c-e2ea582a24ac"/>
    <xsd:import namespace="3d6afbe9-9af1-462c-bb1a-dffe2c164b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fdfcb-b830-4e1a-9a6c-e2ea582a24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6afbe9-9af1-462c-bb1a-dffe2c164b1f"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D6C3B3-1D5A-4B7C-B3D2-25C6EA3C1DA8}">
  <ds:schemaRefs>
    <ds:schemaRef ds:uri="http://purl.org/dc/terms/"/>
    <ds:schemaRef ds:uri="3d6afbe9-9af1-462c-bb1a-dffe2c164b1f"/>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2bfdfcb-b830-4e1a-9a6c-e2ea582a24ac"/>
    <ds:schemaRef ds:uri="http://www.w3.org/XML/1998/namespace"/>
  </ds:schemaRefs>
</ds:datastoreItem>
</file>

<file path=customXml/itemProps2.xml><?xml version="1.0" encoding="utf-8"?>
<ds:datastoreItem xmlns:ds="http://schemas.openxmlformats.org/officeDocument/2006/customXml" ds:itemID="{510C03DA-CB95-4C79-9625-F947A8D1525E}">
  <ds:schemaRefs>
    <ds:schemaRef ds:uri="http://schemas.microsoft.com/sharepoint/v3/contenttype/forms"/>
  </ds:schemaRefs>
</ds:datastoreItem>
</file>

<file path=customXml/itemProps3.xml><?xml version="1.0" encoding="utf-8"?>
<ds:datastoreItem xmlns:ds="http://schemas.openxmlformats.org/officeDocument/2006/customXml" ds:itemID="{1F2B6029-0C69-41A9-A69B-B347798F9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fdfcb-b830-4e1a-9a6c-e2ea582a24ac"/>
    <ds:schemaRef ds:uri="3d6afbe9-9af1-462c-bb1a-dffe2c164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2</vt:i4>
      </vt:variant>
    </vt:vector>
  </HeadingPairs>
  <TitlesOfParts>
    <vt:vector size="3" baseType="lpstr">
      <vt:lpstr>Kustannus- ja hyötylaskelma</vt:lpstr>
      <vt:lpstr>A1_laitos</vt:lpstr>
      <vt:lpstr>CNTR_SmallEmitter</vt:lpstr>
    </vt:vector>
  </TitlesOfParts>
  <Company>Energiamarkkinavirasto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ppenttinen</dc:creator>
  <cp:lastModifiedBy>Ville-Matti Rissanen</cp:lastModifiedBy>
  <cp:lastPrinted>2013-07-08T10:34:41Z</cp:lastPrinted>
  <dcterms:created xsi:type="dcterms:W3CDTF">2013-05-23T11:10:32Z</dcterms:created>
  <dcterms:modified xsi:type="dcterms:W3CDTF">2024-01-02T11:51:06Z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0x0101009355B34D94B9834BBFDB3C215D607F33</vt:lpwstr>
  </property>
</Properties>
</file>