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'Toimenpiteet'!$AE$12:$AE$13</definedName>
    <definedName name="Kylla_Ei">'Toimenpiteet'!$AD$12:$AD$13</definedName>
    <definedName name="Rakennustyyppi">'Luokitukset'!$F$12:$F$115</definedName>
    <definedName name="Toimenpideluokka">'Luokitukset'!$Q$12:$Q$20</definedName>
    <definedName name="TOL2008">'Luokitukset'!$K$12:$K$371</definedName>
    <definedName name="TOPO">'Luokitukset'!$U$12:$U$28</definedName>
    <definedName name="Toteutusvaihe">'Toimenpiteet'!$AF$12:$AF$15</definedName>
    <definedName name="_xlnm.Print_Area" localSheetId="1">'Energia'!$B$9:$L$58</definedName>
    <definedName name="_xlnm.Print_Area" localSheetId="4">'Luokitukset'!$A$1:$D$121,'Luokitukset'!$I$7:$M$371,'Luokitukset'!$N$7:$N$20,'Luokitukset'!$S$7:$S$34</definedName>
    <definedName name="_xlnm.Print_Area" localSheetId="3">'Ohjeita'!$A$1:$C$54</definedName>
    <definedName name="_xlnm.Print_Area" localSheetId="0">'Perustiedot'!$B$9:$I$82</definedName>
    <definedName name="_xlnm.Print_Area" localSheetId="2">'Toimenpiteet'!$B$10:$AA$44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<sst xmlns="http://schemas.openxmlformats.org/spreadsheetml/2006/main" count="1384" uniqueCount="1106">
  <si>
    <t>Nykyinen kulutus</t>
  </si>
  <si>
    <t>Säästöpotentiaali</t>
  </si>
  <si>
    <t>MWh/a</t>
  </si>
  <si>
    <t/>
  </si>
  <si>
    <t>%</t>
  </si>
  <si>
    <t>EUR</t>
  </si>
  <si>
    <t>EUR/a</t>
  </si>
  <si>
    <t>m3/a</t>
  </si>
  <si>
    <t>Kulutukset yhteensä</t>
  </si>
  <si>
    <t>Säästöt yhteensä</t>
  </si>
  <si>
    <t>Investoinnit yhteensä</t>
  </si>
  <si>
    <t xml:space="preserve"> </t>
  </si>
  <si>
    <t>TOIMENPITEEN</t>
  </si>
  <si>
    <t>SÄÄSTÖ</t>
  </si>
  <si>
    <t>TMA</t>
  </si>
  <si>
    <t>KUVAUS</t>
  </si>
  <si>
    <t>YHTEENSÄ</t>
  </si>
  <si>
    <t>VÄHENEMÄ</t>
  </si>
  <si>
    <t>SÄHKÖ</t>
  </si>
  <si>
    <t>VESI</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</si>
  <si>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</si>
  <si>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</si>
  <si>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</si>
  <si>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</si>
  <si>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</si>
  <si>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</si>
  <si>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</si>
  <si>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</si>
  <si>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</si>
  <si>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</si>
  <si>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</si>
  <si>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</si>
  <si>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</si>
  <si>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</si>
  <si>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</si>
  <si>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</si>
  <si>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</si>
  <si>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</si>
  <si>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</si>
  <si>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</si>
  <si>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Polttoaineet</t>
  </si>
  <si>
    <t>Kohteen nimi</t>
  </si>
  <si>
    <t>Kulutus</t>
  </si>
  <si>
    <t>Lämmityssähkö</t>
  </si>
  <si>
    <t>€/a</t>
  </si>
  <si>
    <t>Kustannukset</t>
  </si>
  <si>
    <t>Uusiutuvat polttoaineet</t>
  </si>
  <si>
    <t>Turve</t>
  </si>
  <si>
    <t>Lämpö + polttoaineet</t>
  </si>
  <si>
    <t>Muu</t>
  </si>
  <si>
    <t>Jos kohteella on pelkää sähkölämmitystä jää Lämpö+polttoaineet kohta tyhjäksi</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</si>
  <si>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</si>
  <si>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</si>
  <si>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</si>
  <si>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</si>
  <si>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</si>
  <si>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</si>
  <si>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</si>
  <si>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</si>
  <si>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</si>
  <si>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SÄÄSTÖ
KAUKOKYLMÄ</t>
  </si>
  <si>
    <t>T</t>
  </si>
  <si>
    <t>P</t>
  </si>
  <si>
    <t>H</t>
  </si>
  <si>
    <t>E</t>
  </si>
  <si>
    <t>Tämä sarake piilotetaan lopullisessa tiedostossa</t>
  </si>
  <si>
    <t>Piilotetaan</t>
  </si>
  <si>
    <t>KTEK/TEK</t>
  </si>
  <si>
    <t>KTEK</t>
  </si>
  <si>
    <t>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</si>
  <si>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</si>
  <si>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</si>
  <si>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</si>
  <si>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</si>
  <si>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</si>
  <si>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</si>
  <si>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</si>
  <si>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</si>
  <si>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</si>
  <si>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</si>
  <si>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</si>
  <si>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</si>
  <si>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</si>
  <si>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</si>
  <si>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Luokittelu mukailee TEM tukemien katselmusten toimenpiteiden luokittelua</t>
  </si>
  <si>
    <t>Toimenpideluokka</t>
  </si>
  <si>
    <t>Luokan koodi</t>
  </si>
  <si>
    <t>Käyttötek-ninen vai Tekninen toimenpide</t>
  </si>
  <si>
    <t>Elinkaari-laskelma tehty</t>
  </si>
  <si>
    <t>Kyllä/Ei</t>
  </si>
  <si>
    <t>Kyllä</t>
  </si>
  <si>
    <t>Ei</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</si>
  <si>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</si>
  <si>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</si>
  <si>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</si>
  <si>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</si>
  <si>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</si>
  <si>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</si>
  <si>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</si>
  <si>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</si>
  <si>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</si>
  <si>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</si>
  <si>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</si>
  <si>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</si>
  <si>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</si>
  <si>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</si>
  <si>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</si>
  <si>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</si>
  <si>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</si>
  <si>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</si>
  <si>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</si>
  <si>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</si>
  <si>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</si>
  <si>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</si>
  <si>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</si>
  <si>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</si>
  <si>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</si>
  <si>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</si>
  <si>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</si>
  <si>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</si>
  <si>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</si>
  <si>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</si>
  <si>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</si>
  <si>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</si>
  <si>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</si>
  <si>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</si>
  <si>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</si>
  <si>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</si>
  <si>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</si>
  <si>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</si>
  <si>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</si>
  <si>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</si>
  <si>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</si>
  <si>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</si>
  <si>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</si>
  <si>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</si>
  <si>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</si>
  <si>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</si>
  <si>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</si>
  <si>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</si>
  <si>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</si>
  <si>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</si>
  <si>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</si>
  <si>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</si>
  <si>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</si>
  <si>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</si>
  <si>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</si>
  <si>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</si>
  <si>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</si>
  <si>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</si>
  <si>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</si>
  <si>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</si>
  <si>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</si>
  <si>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</si>
  <si>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</si>
  <si>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</si>
  <si>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</si>
  <si>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</si>
  <si>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</si>
  <si>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</si>
  <si>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</si>
  <si>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</si>
  <si>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</si>
  <si>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</si>
  <si>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</si>
  <si>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</si>
  <si>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</si>
  <si>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</si>
  <si>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</si>
  <si>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</si>
  <si>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</si>
  <si>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</si>
  <si>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</si>
  <si>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</si>
  <si>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</si>
  <si>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</si>
  <si>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</si>
  <si>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</si>
  <si>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</si>
  <si>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</si>
  <si>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</si>
  <si>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</si>
  <si>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</si>
  <si>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</si>
  <si>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</si>
  <si>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</si>
  <si>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</si>
  <si>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</si>
  <si>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</si>
  <si>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</si>
  <si>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</si>
  <si>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</si>
  <si>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</si>
  <si>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</si>
  <si>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</si>
  <si>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</si>
  <si>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</si>
  <si>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</si>
  <si>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</si>
  <si>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</si>
  <si>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</si>
  <si>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</si>
  <si>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</si>
  <si>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</si>
  <si>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</si>
  <si>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</si>
  <si>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</si>
  <si>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</si>
  <si>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</si>
  <si>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</si>
  <si>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</si>
  <si>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</si>
  <si>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</si>
  <si>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</si>
  <si>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</si>
  <si>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</si>
  <si>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</si>
  <si>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</si>
  <si>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</si>
  <si>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</si>
  <si>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</si>
  <si>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</si>
  <si>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</si>
  <si>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</si>
  <si>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</si>
  <si>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</si>
  <si>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</si>
  <si>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</si>
  <si>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</si>
  <si>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</si>
  <si>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</si>
  <si>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</si>
  <si>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</si>
  <si>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</si>
  <si>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</si>
  <si>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</si>
  <si>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</si>
  <si>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</si>
  <si>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</si>
  <si>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</si>
  <si>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</si>
  <si>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</si>
  <si>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</si>
  <si>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</si>
  <si>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</si>
  <si>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</si>
  <si>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</si>
  <si>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</si>
  <si>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</si>
  <si>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</si>
  <si>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</si>
  <si>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</si>
  <si>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</si>
  <si>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</si>
  <si>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</si>
  <si>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</si>
  <si>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</si>
  <si>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</si>
  <si>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</si>
  <si>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</si>
  <si>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</si>
  <si>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</si>
  <si>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</si>
  <si>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</si>
  <si>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</si>
  <si>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</si>
  <si>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</si>
  <si>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</si>
  <si>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</si>
  <si>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</si>
  <si>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</si>
  <si>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</si>
  <si>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</si>
  <si>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</si>
  <si>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</si>
  <si>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</si>
  <si>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</si>
  <si>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</si>
  <si>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</si>
  <si>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</si>
  <si>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</si>
  <si>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</si>
  <si>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</si>
  <si>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</si>
  <si>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</si>
  <si>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</si>
  <si>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</si>
  <si>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</si>
  <si>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</si>
  <si>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</si>
  <si>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</si>
  <si>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</si>
  <si>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</si>
  <si>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</si>
  <si>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</si>
  <si>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</si>
  <si>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</si>
  <si>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</si>
  <si>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</si>
  <si>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</si>
  <si>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</si>
  <si>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</si>
  <si>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</si>
  <si>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</si>
  <si>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</si>
  <si>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</si>
  <si>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</si>
  <si>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</si>
  <si>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</si>
  <si>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</si>
  <si>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</si>
  <si>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</si>
  <si>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</si>
  <si>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</si>
  <si>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</si>
  <si>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</si>
  <si>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</si>
  <si>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</si>
  <si>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</si>
  <si>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</si>
  <si>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</si>
  <si>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</si>
  <si>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</si>
  <si>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</si>
  <si>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</si>
  <si>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</si>
  <si>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</si>
  <si>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</si>
  <si>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</si>
  <si>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</si>
  <si>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</si>
  <si>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</si>
  <si>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</si>
  <si>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</si>
  <si>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</si>
  <si>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</si>
  <si>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</si>
  <si>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</si>
  <si>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</si>
  <si>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</si>
  <si>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</si>
  <si>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</si>
  <si>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</si>
  <si>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</si>
  <si>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</si>
  <si>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</si>
  <si>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</si>
  <si>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</si>
  <si>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</si>
  <si>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</si>
  <si>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</si>
  <si>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</si>
  <si>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</si>
  <si>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</si>
  <si>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</si>
  <si>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</si>
  <si>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</si>
  <si>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</si>
  <si>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</si>
  <si>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</si>
  <si>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</si>
  <si>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</si>
  <si>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</si>
  <si>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</si>
  <si>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</si>
  <si>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</si>
  <si>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</si>
  <si>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</si>
  <si>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</si>
  <si>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</si>
  <si>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</si>
  <si>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</si>
  <si>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</si>
  <si>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</si>
  <si>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</si>
  <si>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</si>
  <si>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</si>
  <si>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</si>
  <si>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</si>
  <si>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</si>
  <si>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</si>
  <si>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</si>
  <si>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</si>
  <si>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</si>
  <si>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</si>
  <si>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</si>
  <si>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</si>
  <si>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</si>
  <si>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</si>
  <si>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</si>
  <si>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</si>
  <si>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</si>
  <si>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</si>
  <si>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</si>
  <si>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</si>
  <si>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</si>
  <si>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</si>
  <si>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</si>
  <si>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</si>
  <si>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</si>
  <si>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</si>
  <si>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</si>
  <si>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</si>
  <si>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</si>
  <si>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</si>
  <si>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</si>
  <si>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</si>
  <si>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</si>
  <si>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</si>
  <si>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</si>
  <si>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</si>
  <si>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</si>
  <si>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</si>
  <si>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</si>
  <si>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</si>
  <si>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</si>
  <si>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</si>
  <si>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</si>
  <si>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</si>
  <si>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</si>
  <si>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</si>
  <si>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</si>
  <si>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</si>
  <si>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</si>
  <si>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</si>
  <si>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</si>
  <si>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</si>
  <si>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</si>
  <si>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</si>
  <si>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</si>
  <si>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</si>
  <si>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</si>
  <si>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</si>
  <si>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</si>
  <si>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</si>
  <si>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</si>
  <si>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</si>
  <si>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</si>
  <si>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</si>
  <si>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</si>
  <si>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</si>
  <si>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</si>
  <si>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</si>
  <si>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</si>
  <si>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</si>
  <si>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</si>
  <si>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</si>
  <si>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</si>
  <si>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</si>
  <si>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</si>
  <si>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</si>
  <si>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</si>
  <si>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</si>
  <si>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</si>
  <si>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</si>
  <si>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</si>
  <si>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</si>
  <si>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</si>
  <si>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</si>
  <si>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</si>
  <si>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</si>
  <si>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</si>
  <si>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</si>
  <si>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</si>
  <si>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</si>
  <si>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</si>
  <si>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</si>
  <si>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</si>
  <si>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</si>
  <si>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</si>
  <si>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</si>
  <si>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</si>
  <si>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</si>
  <si>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</si>
  <si>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</si>
  <si>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</si>
  <si>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</si>
  <si>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</si>
  <si>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</si>
  <si>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</si>
  <si>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</si>
  <si>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</si>
  <si>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</si>
  <si>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</si>
  <si>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</si>
  <si>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</si>
  <si>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</si>
  <si>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</si>
  <si>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</si>
  <si>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</si>
  <si>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</si>
  <si>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</si>
  <si>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</si>
  <si>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</si>
  <si>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</si>
  <si>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</si>
  <si>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</si>
  <si>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</si>
  <si>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</si>
  <si>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</si>
  <si>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</si>
  <si>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</si>
  <si>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</si>
  <si>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</si>
  <si>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</si>
  <si>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</si>
  <si>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</si>
  <si>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</si>
  <si>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</si>
  <si>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</si>
  <si>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</si>
  <si>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</si>
  <si>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</si>
  <si>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</si>
  <si>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</si>
  <si>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</si>
  <si>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</si>
  <si>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</si>
  <si>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</si>
  <si>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</si>
  <si>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</si>
  <si>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</si>
  <si>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</si>
  <si>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</si>
  <si>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</si>
  <si>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</si>
  <si>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</si>
  <si>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</si>
  <si>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</si>
  <si>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</si>
  <si>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</si>
  <si>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</si>
  <si>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</si>
  <si>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</si>
  <si>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</si>
  <si>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</si>
  <si>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</si>
  <si>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</si>
  <si>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</si>
  <si>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</si>
  <si>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</si>
  <si>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</si>
  <si>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</si>
  <si>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</si>
  <si>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</si>
  <si>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</si>
  <si>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</si>
  <si>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</si>
  <si>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</si>
  <si>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</si>
  <si>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</si>
  <si>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</si>
  <si>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</si>
  <si>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</si>
  <si>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</si>
  <si>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</si>
  <si>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</si>
  <si>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</si>
  <si>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</si>
  <si>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</si>
  <si>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</si>
  <si>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</si>
  <si>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</si>
  <si>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</si>
  <si>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</si>
  <si>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</si>
  <si>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</si>
  <si>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</si>
  <si>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</si>
  <si>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</si>
  <si>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</si>
  <si>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</si>
  <si>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</si>
  <si>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</si>
  <si>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</si>
  <si>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</si>
  <si>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</si>
  <si>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</si>
  <si>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</si>
  <si>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</si>
  <si>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</si>
  <si>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</si>
  <si>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</si>
  <si>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</si>
  <si>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</si>
  <si>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</si>
  <si>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</si>
  <si>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</si>
  <si>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</si>
  <si>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</si>
  <si>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4.1</t>
  </si>
  <si>
    <t>4.2</t>
  </si>
  <si>
    <t>4.3</t>
  </si>
  <si>
    <t>4.4</t>
  </si>
  <si>
    <t>4.5</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</si>
  <si>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</si>
  <si>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</si>
  <si>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</si>
  <si>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</si>
  <si>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</si>
  <si>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</si>
  <si>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</si>
  <si>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</si>
  <si>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</si>
  <si>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</si>
  <si>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</si>
  <si>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</si>
  <si>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</si>
  <si>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</si>
  <si>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</si>
  <si>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</si>
  <si>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</si>
  <si>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</si>
  <si>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</si>
  <si>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</si>
  <si>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</si>
  <si>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</si>
  <si>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</si>
  <si>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</si>
  <si>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</si>
  <si>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</si>
  <si>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</si>
  <si>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</si>
  <si>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</si>
  <si>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</si>
  <si>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</si>
  <si>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</si>
  <si>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</si>
  <si>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</si>
  <si>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</si>
  <si>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</si>
  <si>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</si>
  <si>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</si>
  <si>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</si>
  <si>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</si>
  <si>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</si>
  <si>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</si>
  <si>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</si>
  <si>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</si>
  <si>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</si>
  <si>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</si>
  <si>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</si>
  <si>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</si>
  <si>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</si>
  <si>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</si>
  <si>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</si>
  <si>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</si>
  <si>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</si>
  <si>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</si>
  <si>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</si>
  <si>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</si>
  <si>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</si>
  <si>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</si>
  <si>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</si>
  <si>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</si>
  <si>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</si>
  <si>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</si>
  <si>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</si>
  <si>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</si>
  <si>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</si>
  <si>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</si>
  <si>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</si>
  <si>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</si>
  <si>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</si>
  <si>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</si>
  <si>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</si>
  <si>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</si>
  <si>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</si>
  <si>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</si>
  <si>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</si>
  <si>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</si>
  <si>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</si>
  <si>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</si>
  <si>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</si>
  <si>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</si>
  <si>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</si>
  <si>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</si>
  <si>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</si>
  <si>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</si>
  <si>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</si>
  <si>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</si>
  <si>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</si>
  <si>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</si>
  <si>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</si>
  <si>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</si>
  <si>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</si>
  <si>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</si>
  <si>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</si>
  <si>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</si>
  <si>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</si>
  <si>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</si>
  <si>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</si>
  <si>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</si>
  <si>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</si>
  <si>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</si>
  <si>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</si>
  <si>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</si>
  <si>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</si>
  <si>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</si>
  <si>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</si>
  <si>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</si>
  <si>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</si>
  <si>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</si>
  <si>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</si>
  <si>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</si>
  <si>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</si>
  <si>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</si>
  <si>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</si>
  <si>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</si>
  <si>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</si>
  <si>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</si>
  <si>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</si>
  <si>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</si>
  <si>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</si>
  <si>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</si>
  <si>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</si>
  <si>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</si>
  <si>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</si>
  <si>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</si>
  <si>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</si>
  <si>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</si>
  <si>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</si>
  <si>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</si>
  <si>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</si>
  <si>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</si>
  <si>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</si>
  <si>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</si>
  <si>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</si>
  <si>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</si>
  <si>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</si>
  <si>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</si>
  <si>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</si>
  <si>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</si>
  <si>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</si>
  <si>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</si>
  <si>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</si>
  <si>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</si>
  <si>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</si>
  <si>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</si>
  <si>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</si>
  <si>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</si>
  <si>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</si>
  <si>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</si>
  <si>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</si>
  <si>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</si>
  <si>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</si>
  <si>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</si>
  <si>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</si>
  <si>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</si>
  <si>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</si>
  <si>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</si>
  <si>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</si>
  <si>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</si>
  <si>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</si>
  <si>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</si>
  <si>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</si>
  <si>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</si>
  <si>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</si>
  <si>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</si>
  <si>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</si>
  <si>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</si>
  <si>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</si>
  <si>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</si>
  <si>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</si>
  <si>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</si>
  <si>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</si>
  <si>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</si>
  <si>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</si>
  <si>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</si>
  <si>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</si>
  <si>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</si>
  <si>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</si>
  <si>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</si>
  <si>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</si>
  <si>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</si>
  <si>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</si>
  <si>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</si>
  <si>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</si>
  <si>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</si>
  <si>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</si>
  <si>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</si>
  <si>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</si>
  <si>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</si>
  <si>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</si>
  <si>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</si>
  <si>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</si>
  <si>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</si>
  <si>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</si>
  <si>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</si>
  <si>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</si>
  <si>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</si>
  <si>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</si>
  <si>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</si>
  <si>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</si>
  <si>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</si>
  <si>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</si>
  <si>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</si>
  <si>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</si>
  <si>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</si>
  <si>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</si>
  <si>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</si>
  <si>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</si>
  <si>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</si>
  <si>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</si>
  <si>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</si>
  <si>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</si>
  <si>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</si>
  <si>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</si>
  <si>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</si>
  <si>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</si>
  <si>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</si>
  <si>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</si>
  <si>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</si>
  <si>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</si>
  <si>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</si>
  <si>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</si>
  <si>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</si>
  <si>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</si>
  <si>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</si>
  <si>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</si>
  <si>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</si>
  <si>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</si>
  <si>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</si>
  <si>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</si>
  <si>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</si>
  <si>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</si>
  <si>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</si>
  <si>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</si>
  <si>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</si>
  <si>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</si>
  <si>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</si>
  <si>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</si>
  <si>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</si>
  <si>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</si>
  <si>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</si>
  <si>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</si>
  <si>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</si>
  <si>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</si>
  <si>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</si>
  <si>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</si>
  <si>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</si>
  <si>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</si>
  <si>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</si>
  <si>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</si>
  <si>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</si>
  <si>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</si>
  <si>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</si>
  <si>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</si>
  <si>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</si>
  <si>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</si>
  <si>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</si>
  <si>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</si>
  <si>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</si>
  <si>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</si>
  <si>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</si>
  <si>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</si>
  <si>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</si>
  <si>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</si>
  <si>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</si>
  <si>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</si>
  <si>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</si>
  <si>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</si>
  <si>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</si>
  <si>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</si>
  <si>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</si>
  <si>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</si>
  <si>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</si>
  <si>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</si>
  <si>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</si>
  <si>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</si>
  <si>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</si>
  <si>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</si>
  <si>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</si>
  <si>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</si>
  <si>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</si>
  <si>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</si>
  <si>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</si>
  <si>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</si>
  <si>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</si>
  <si>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</si>
  <si>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</si>
  <si>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</si>
  <si>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</si>
  <si>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</si>
  <si>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</si>
  <si>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</si>
  <si>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</si>
  <si>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</si>
  <si>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</si>
  <si>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</si>
  <si>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</si>
  <si>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</si>
  <si>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</si>
  <si>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</si>
  <si>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</si>
  <si>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</si>
  <si>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</si>
  <si>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</si>
  <si>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</si>
  <si>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</si>
  <si>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</si>
  <si>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</si>
  <si>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</si>
  <si>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</si>
  <si>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</si>
  <si>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</si>
  <si>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</si>
  <si>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</si>
  <si>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</si>
  <si>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</si>
  <si>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</si>
  <si>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</si>
  <si>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</si>
  <si>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</si>
  <si>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</si>
  <si>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</si>
  <si>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</si>
  <si>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</si>
  <si>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</si>
  <si>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</si>
  <si>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</si>
  <si>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</si>
  <si>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</si>
  <si>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</si>
  <si>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</si>
  <si>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</si>
  <si>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</si>
  <si>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</si>
  <si>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</si>
  <si>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</si>
  <si>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</si>
  <si>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</si>
  <si>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</si>
  <si>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</si>
  <si>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</si>
  <si>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</si>
  <si>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</si>
  <si>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</si>
  <si>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</si>
  <si>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</si>
  <si>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</si>
  <si>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</si>
  <si>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</si>
  <si>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</si>
  <si>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</si>
  <si>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</si>
  <si>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</si>
  <si>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</si>
  <si>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</si>
  <si>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</si>
  <si>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</si>
  <si>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</si>
  <si>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</si>
  <si>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</si>
  <si>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</si>
  <si>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</si>
  <si>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</si>
  <si>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</si>
  <si>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LÄMPÖ + POLTTOAINEET</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</si>
  <si>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</si>
  <si>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</si>
  <si>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</si>
  <si>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</si>
  <si>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</si>
  <si>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</si>
  <si>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</si>
  <si>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</si>
  <si>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</si>
  <si>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</si>
  <si>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</si>
  <si>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</si>
  <si>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</si>
  <si>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</si>
  <si>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</si>
  <si>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Pakollisen yrityksen energiakatselmuksen kohdekatselmuksen perustiedot</t>
  </si>
  <si>
    <t>Raportin valmistumispvm</t>
  </si>
  <si>
    <t>Yleisiä ohjeita kohdekatselmusten seurantatietojen toimittamiseen</t>
  </si>
  <si>
    <t>Perustiedot</t>
  </si>
  <si>
    <t>Konserniin kuuluvan yrityksen nimi</t>
  </si>
  <si>
    <t>Säästöpotentiaaleja koskevat tiedot (MWh/a ja €/a) linkittyvät Energia-välilehdelle automaattisesti Toimenpiteet-välilehdeltä.</t>
  </si>
  <si>
    <t>•</t>
  </si>
  <si>
    <t>Takaisinmaksuaika (”TMA”) lasketaan sarakkeiden ”Investointi” ja ”Kustannussäästö yhteensä” tiedoista (Investointi/Kustannussäästö yhteensä).</t>
  </si>
  <si>
    <t>”Investointi”-sarakkeeseen ilmoitetaan toimenpiteen vaatima arvioitu investointikustannus (€). Mikäli kyseessä on peruskorjaus, ilmoitetaan arvio energiatehokkuuteen vaikuttavasta investoinnin osuudesta.</t>
  </si>
  <si>
    <t>”Säästötoimenpiteen luokka” -sarakkeessa valitaan listalta toteutettua toimenpidettä parhaiten kuvaava luokittelu.</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</si>
  <si>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</si>
  <si>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</si>
  <si>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</si>
  <si>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</si>
  <si>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</si>
  <si>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</si>
  <si>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</si>
  <si>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</si>
  <si>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</si>
  <si>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</si>
  <si>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</si>
  <si>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</si>
  <si>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</si>
  <si>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</si>
  <si>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</si>
  <si>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</si>
  <si>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</si>
  <si>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</si>
  <si>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</si>
  <si>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</si>
  <si>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</si>
  <si>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</si>
  <si>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</si>
  <si>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</si>
  <si>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</si>
  <si>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</si>
  <si>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</si>
  <si>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</si>
  <si>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</si>
  <si>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</si>
  <si>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</si>
  <si>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</si>
  <si>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</si>
  <si>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</si>
  <si>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</si>
  <si>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</si>
  <si>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</si>
  <si>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</si>
  <si>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</si>
  <si>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</si>
  <si>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</si>
  <si>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</si>
  <si>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</si>
  <si>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</si>
  <si>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Lämmitysjärjestelmä</t>
  </si>
  <si>
    <t>Ilmanvaihtojärjestelmä</t>
  </si>
  <si>
    <t>Käyttövesijärjestelmä</t>
  </si>
  <si>
    <t>Jäähdytysjärjestelmä</t>
  </si>
  <si>
    <t>Paineilmajärjestelmä</t>
  </si>
  <si>
    <t>Rakenteet</t>
  </si>
  <si>
    <t>Tuotantoprosessi</t>
  </si>
  <si>
    <t>6</t>
  </si>
  <si>
    <t>Tähän haetaan katselmusraportin valmistumispäivän vuosi</t>
  </si>
  <si>
    <t>Vesi</t>
  </si>
  <si>
    <t>Kaukokylmä</t>
  </si>
  <si>
    <t>Normitettu lämmitysenergian kulutus ja muu polttoaineiden kulutus</t>
  </si>
  <si>
    <t>Sähkölämmityksen 
osuus sähköenergian kulutuksesta</t>
  </si>
  <si>
    <t>sarake piilotetaan</t>
  </si>
  <si>
    <t>Toimiala (TOL2008)</t>
  </si>
  <si>
    <t>Säästötoimenpiteen tyyppi</t>
  </si>
  <si>
    <t>Konserniin kuuluvan yrityksen tiedot</t>
  </si>
  <si>
    <t>Kohdekatselmuksen seurantatietojen raportointilomake sivu 1/5</t>
  </si>
  <si>
    <t>Kohdekatselmuksen seurantatietojen raportointilomake sivu 2/5</t>
  </si>
  <si>
    <t>Kohdekatselmuksen seurantatietojen raportointilomake sivu 3/5</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</si>
  <si>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</si>
  <si>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</si>
  <si>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</si>
  <si>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</si>
  <si>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Fossiiliset polttoaineet</t>
  </si>
  <si>
    <t>Kohdekatselmuksen seurantatietojen raportointilomake sivu 5/5</t>
  </si>
  <si>
    <t>Kohdekatselmuksen seurantatietojen raportointilomake sivu 4/5</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</si>
  <si>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</si>
  <si>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</si>
  <si>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</si>
  <si>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</si>
  <si>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</si>
  <si>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</si>
  <si>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</si>
  <si>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</si>
  <si>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</si>
  <si>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Yrityksen energiakatselmus, Kohdekatselmuksen siirtotiedosto, Energiatiedot</t>
  </si>
  <si>
    <t>Yrityksen energiakatselmus, Kohdekatselmuksen siirtotiedosto, Toimenpiteet</t>
  </si>
  <si>
    <t>Vastuuhenkilönumero</t>
  </si>
  <si>
    <t>Yrityksen energiakatselmus</t>
  </si>
  <si>
    <t>Sarakkeen ”Kustannussäästö yhteensä” (€/a) tieto lasketaan automaattisesti yhteen sarakkeissa ”Lämpö + polttoaineet”, ”Sähkö”, "Kaukokylmä” ja ”Vesi” raportoiduista kustannussäästöistä (€/a)</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</si>
  <si>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</si>
  <si>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</si>
  <si>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</si>
  <si>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</si>
  <si>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</si>
  <si>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Muu, kuvaus</t>
  </si>
  <si>
    <t>Muu energianlähde</t>
  </si>
  <si>
    <t>Lämpö+polttoaineet lasketaan riveillä 42-52 annetuista tiedoista</t>
  </si>
  <si>
    <t>Sähkön kokonaiskulutus ilmoitetaan tällä rivillä (solu B19)</t>
  </si>
  <si>
    <t>Sähkölämmityksen osuus sähkökulutuksesta (MWh) ilmoitetaan solussa J42</t>
  </si>
  <si>
    <t xml:space="preserve">Täytetty lomake palautetaan osoitteeseen </t>
  </si>
  <si>
    <t>Energia-välilehdellä tiedot täydennetään vihreällä merkittyihin soluihin. Lämmön ja polttoaineiden tiedot (solut B15 ja B16) lasketaan Energia-välilehdellä syötetyistä muista tiedoista</t>
  </si>
  <si>
    <t>Ilmoita taulukon otsikko-osan solussa (B13) energiatietojen vuosi neljällä numerolla. Oletuksena solussa näkyy energiatietojen vuotena kohdekatselmusraportin päiväystä edeltävä vuosi (tieto linkittyy Perustiedot-välilehdeltä). Tarkista ja korjaa tieto tarvittaessa</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</si>
  <si>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</si>
  <si>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</si>
  <si>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</si>
  <si>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</si>
  <si>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</si>
  <si>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</si>
  <si>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</si>
  <si>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</si>
  <si>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”Säästö”-sarakkeissa (”Lämpö+Polttoaineet”, ”Sähkö”, ”Kaukokylmä” ja ”Vesi”) raportoidaan katselmuksessa ehdotettujen toimenpiteiden</t>
    </r>
    <r>
      <rPr>
        <sz val="10"/>
        <rFont val="Calibri"/>
        <family val="2"/>
      </rPr>
      <t xml:space="preserve"> vuotuinen energian- ja kustannussäästöpotentiaali (MWh/a, €/a). Toimenpide-ehdotusten kustannussäästöpotentiaalissa (€/a) erotellaan energiansäästöstä (Lämpö+Polltoaineet, Sähkö, Kaukokylmä) johtuva kustannussäästö, ja muu esim. tariffi tai tilausteho muutoksista johtuva kustannussäästö.</t>
    </r>
  </si>
  <si>
    <r>
      <t>”Toimenpiteen kuvaus”</t>
    </r>
    <r>
      <rPr>
        <sz val="10"/>
        <rFont val="Calibri"/>
        <family val="2"/>
      </rPr>
      <t xml:space="preserve"> -kentästä tulee selkeästi käydä ilmi säästötoimenpide eli mitä on tehty.</t>
    </r>
  </si>
  <si>
    <t>www.motiva.fi/kulutuksennormitus</t>
  </si>
  <si>
    <t>Lämmityksen energiankulutus raportoidaan aina normitettuna ja normituspaikkakunta ilmoitetaan sivun alaosassa. 
Lisätietoja nromituksesta mm.:</t>
  </si>
  <si>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</si>
  <si>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</si>
  <si>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</si>
  <si>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</si>
  <si>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</si>
  <si>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Sähkön kokonaiskulutus (B19) sisältää sähkölämmityksen, joka ilmoitetaan alla solussa J42</t>
  </si>
  <si>
    <t>Lämpöenergian ja polttoaineiden kulutus</t>
  </si>
  <si>
    <t>Kaukolämpö</t>
  </si>
  <si>
    <t>Lämmitysenergian normituksen vertailupaikkakunta:</t>
  </si>
  <si>
    <t>Rakennusten lämmitykseen käytetty lämpöenergia ilmoitetaan normitettuna.</t>
  </si>
  <si>
    <t>Tässä taulukossa esitetään kohteen lämpöenergian ja polttoaineiden kulutus. 
Taulukon tiedot siirtyvät ylempään taulukkoon automaattisesti.</t>
  </si>
  <si>
    <t>Lomakkeen päiväys 19.3.2015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</si>
</sst>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s>
  <fonts count="93">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sz val="12"/>
      <name val="Calibri"/>
      <family val="2"/>
    </font>
    <font>
      <i/>
      <sz val="12"/>
      <name val="Calibri"/>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1"/>
      <color indexed="23"/>
      <name val="Calibri"/>
      <family val="2"/>
    </font>
    <font>
      <sz val="12"/>
      <color indexed="10"/>
      <name val="Calibri"/>
      <family val="2"/>
    </font>
    <font>
      <sz val="14"/>
      <name val="Calibri"/>
      <family val="2"/>
    </font>
    <font>
      <sz val="14"/>
      <color indexed="10"/>
      <name val="Calibri"/>
      <family val="2"/>
    </font>
    <font>
      <sz val="8"/>
      <color indexed="10"/>
      <name val="Calibri"/>
      <family val="2"/>
    </font>
    <font>
      <b/>
      <u val="single"/>
      <sz val="10"/>
      <name val="Calibri"/>
      <family val="2"/>
    </font>
    <font>
      <b/>
      <i/>
      <u val="single"/>
      <sz val="10"/>
      <name val="Calibri"/>
      <family val="2"/>
    </font>
    <font>
      <sz val="10"/>
      <color indexed="40"/>
      <name val="Calibri"/>
      <family val="2"/>
    </font>
    <font>
      <sz val="11"/>
      <color indexed="10"/>
      <name val="Calibri"/>
      <family val="2"/>
    </font>
    <font>
      <u val="single"/>
      <sz val="12"/>
      <color indexed="12"/>
      <name val="Arial"/>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2"/>
      <color rgb="FFFF0000"/>
      <name val="Calibri"/>
      <family val="2"/>
    </font>
    <font>
      <sz val="14"/>
      <color rgb="FFFF0000"/>
      <name val="Calibri"/>
      <family val="2"/>
    </font>
    <font>
      <sz val="8"/>
      <color rgb="FFFF0000"/>
      <name val="Calibri"/>
      <family val="2"/>
    </font>
    <font>
      <sz val="10"/>
      <color rgb="FF00B0F0"/>
      <name val="Calibri"/>
      <family val="2"/>
    </font>
    <font>
      <sz val="11"/>
      <color rgb="FFFF0000"/>
      <name val="Calibri"/>
      <family val="2"/>
    </font>
    <font>
      <u val="single"/>
      <sz val="12"/>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4" tint="0.7999500036239624"/>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style="thin"/>
      <right style="thin"/>
      <top style="thin"/>
      <bottom style="thin"/>
    </border>
    <border>
      <left style="thin"/>
      <right>
        <color indexed="63"/>
      </right>
      <top>
        <color indexed="63"/>
      </top>
      <bottom style="dashed"/>
    </border>
    <border>
      <left style="thin"/>
      <right>
        <color indexed="63"/>
      </right>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2" applyNumberFormat="0" applyAlignment="0" applyProtection="0"/>
    <xf numFmtId="0" fontId="69" fillId="0" borderId="3" applyNumberFormat="0" applyFill="0" applyAlignment="0" applyProtection="0"/>
    <xf numFmtId="0" fontId="2" fillId="0" borderId="4" applyFill="0" applyBorder="0" applyAlignment="0">
      <protection/>
    </xf>
    <xf numFmtId="0" fontId="70"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3" fillId="0" borderId="0" applyFill="0" applyBorder="0" applyAlignment="0" applyProtection="0"/>
    <xf numFmtId="0" fontId="76" fillId="0" borderId="8" applyNumberFormat="0" applyFill="0" applyAlignment="0" applyProtection="0"/>
    <xf numFmtId="0" fontId="77" fillId="31" borderId="2" applyNumberFormat="0" applyAlignment="0" applyProtection="0"/>
    <xf numFmtId="0" fontId="78" fillId="32" borderId="9" applyNumberFormat="0" applyAlignment="0" applyProtection="0"/>
    <xf numFmtId="0" fontId="79"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cellStyleXfs>
  <cellXfs count="392">
    <xf numFmtId="0" fontId="0" fillId="0" borderId="0" xfId="0" applyAlignment="1">
      <alignment/>
    </xf>
    <xf numFmtId="0" fontId="0" fillId="0" borderId="0" xfId="0" applyBorder="1"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5" fillId="0" borderId="0" xfId="0" applyFont="1" applyBorder="1" applyAlignment="1">
      <alignment/>
    </xf>
    <xf numFmtId="172" fontId="11" fillId="2" borderId="11" xfId="0" applyNumberFormat="1" applyFont="1" applyFill="1" applyBorder="1" applyAlignment="1" applyProtection="1">
      <alignment horizontal="centerContinuous"/>
      <protection hidden="1"/>
    </xf>
    <xf numFmtId="172" fontId="11" fillId="2" borderId="12" xfId="0" applyNumberFormat="1" applyFont="1" applyFill="1" applyBorder="1" applyAlignment="1" applyProtection="1">
      <alignment horizontal="centerContinuous"/>
      <protection hidden="1"/>
    </xf>
    <xf numFmtId="172" fontId="11" fillId="2" borderId="0" xfId="0" applyNumberFormat="1" applyFont="1" applyFill="1" applyBorder="1" applyAlignment="1" applyProtection="1">
      <alignment/>
      <protection hidden="1"/>
    </xf>
    <xf numFmtId="172" fontId="11" fillId="2" borderId="0" xfId="0" applyNumberFormat="1" applyFont="1" applyFill="1" applyBorder="1" applyAlignment="1" applyProtection="1">
      <alignment horizontal="centerContinuous"/>
      <protection hidden="1"/>
    </xf>
    <xf numFmtId="172" fontId="11" fillId="2" borderId="12" xfId="0" applyNumberFormat="1" applyFont="1" applyFill="1" applyBorder="1" applyAlignment="1" applyProtection="1">
      <alignment horizontal="centerContinuous" vertical="top"/>
      <protection hidden="1"/>
    </xf>
    <xf numFmtId="172" fontId="11" fillId="2" borderId="13" xfId="0" applyNumberFormat="1" applyFont="1" applyFill="1" applyBorder="1" applyAlignment="1" applyProtection="1">
      <alignment horizontal="centerContinuous" vertical="top"/>
      <protection hidden="1"/>
    </xf>
    <xf numFmtId="172" fontId="11" fillId="2" borderId="4" xfId="0" applyNumberFormat="1" applyFont="1" applyFill="1" applyBorder="1" applyAlignment="1" applyProtection="1">
      <alignment horizontal="centerContinuous" vertical="top"/>
      <protection hidden="1"/>
    </xf>
    <xf numFmtId="172" fontId="5" fillId="0" borderId="11" xfId="0" applyNumberFormat="1" applyFont="1" applyBorder="1" applyAlignment="1" applyProtection="1">
      <alignment horizontal="left" vertical="top"/>
      <protection hidden="1"/>
    </xf>
    <xf numFmtId="172" fontId="5" fillId="0" borderId="12" xfId="0" applyNumberFormat="1" applyFont="1" applyBorder="1" applyAlignment="1" applyProtection="1">
      <alignment horizontal="center" vertical="top"/>
      <protection hidden="1"/>
    </xf>
    <xf numFmtId="172" fontId="5" fillId="0" borderId="0" xfId="0" applyNumberFormat="1" applyFont="1" applyAlignment="1" applyProtection="1">
      <alignment horizontal="center" vertical="top"/>
      <protection hidden="1"/>
    </xf>
    <xf numFmtId="172" fontId="5" fillId="0" borderId="0" xfId="0" applyNumberFormat="1" applyFont="1" applyBorder="1" applyAlignment="1" applyProtection="1">
      <alignment horizontal="center" vertical="top"/>
      <protection hidden="1"/>
    </xf>
    <xf numFmtId="172" fontId="5" fillId="0" borderId="12" xfId="0" applyNumberFormat="1" applyFont="1" applyBorder="1" applyAlignment="1" applyProtection="1">
      <alignment horizontal="left" vertical="top"/>
      <protection hidden="1"/>
    </xf>
    <xf numFmtId="172" fontId="5" fillId="0" borderId="12" xfId="0" applyNumberFormat="1" applyFont="1" applyFill="1" applyBorder="1" applyAlignment="1" applyProtection="1">
      <alignment horizontal="center" vertical="top"/>
      <protection hidden="1"/>
    </xf>
    <xf numFmtId="172" fontId="5" fillId="0" borderId="0" xfId="0" applyNumberFormat="1" applyFont="1" applyFill="1" applyAlignment="1" applyProtection="1">
      <alignment horizontal="right" vertical="top"/>
      <protection hidden="1"/>
    </xf>
    <xf numFmtId="172" fontId="5" fillId="0" borderId="12" xfId="0" applyNumberFormat="1" applyFont="1" applyBorder="1" applyAlignment="1" applyProtection="1">
      <alignment horizontal="left" vertical="top"/>
      <protection/>
    </xf>
    <xf numFmtId="172" fontId="5" fillId="0" borderId="11" xfId="0" applyNumberFormat="1" applyFont="1" applyFill="1" applyBorder="1" applyAlignment="1" applyProtection="1">
      <alignment horizontal="right" vertical="top"/>
      <protection/>
    </xf>
    <xf numFmtId="172" fontId="5" fillId="0" borderId="0" xfId="0" applyNumberFormat="1" applyFont="1" applyAlignment="1" applyProtection="1">
      <alignment horizontal="right" vertical="top"/>
      <protection hidden="1"/>
    </xf>
    <xf numFmtId="172" fontId="5" fillId="0" borderId="14" xfId="0" applyNumberFormat="1" applyFont="1" applyFill="1" applyBorder="1" applyAlignment="1" applyProtection="1">
      <alignment horizontal="left" vertical="top"/>
      <protection hidden="1"/>
    </xf>
    <xf numFmtId="172" fontId="5" fillId="0" borderId="15" xfId="0" applyNumberFormat="1" applyFont="1" applyFill="1" applyBorder="1" applyAlignment="1" applyProtection="1">
      <alignment horizontal="center" vertical="top"/>
      <protection hidden="1"/>
    </xf>
    <xf numFmtId="172" fontId="5" fillId="0" borderId="16" xfId="0" applyNumberFormat="1" applyFont="1" applyFill="1" applyBorder="1" applyAlignment="1" applyProtection="1">
      <alignment horizontal="center" vertical="top"/>
      <protection hidden="1"/>
    </xf>
    <xf numFmtId="172" fontId="5" fillId="0" borderId="15" xfId="0" applyNumberFormat="1" applyFont="1" applyBorder="1" applyAlignment="1" applyProtection="1">
      <alignment horizontal="center" vertical="top"/>
      <protection hidden="1"/>
    </xf>
    <xf numFmtId="172" fontId="5" fillId="0" borderId="16" xfId="0" applyNumberFormat="1" applyFont="1" applyBorder="1" applyAlignment="1" applyProtection="1">
      <alignment horizontal="center" vertical="top"/>
      <protection hidden="1"/>
    </xf>
    <xf numFmtId="172" fontId="5" fillId="0" borderId="15" xfId="0" applyNumberFormat="1" applyFont="1" applyBorder="1" applyAlignment="1" applyProtection="1">
      <alignment horizontal="left" vertical="top"/>
      <protection hidden="1"/>
    </xf>
    <xf numFmtId="172" fontId="5" fillId="0" borderId="16" xfId="0" applyNumberFormat="1" applyFont="1" applyFill="1" applyBorder="1" applyAlignment="1">
      <alignment horizontal="center" vertical="top"/>
    </xf>
    <xf numFmtId="172" fontId="5" fillId="0" borderId="16" xfId="0" applyNumberFormat="1" applyFont="1" applyBorder="1" applyAlignment="1">
      <alignment horizontal="center" vertical="top"/>
    </xf>
    <xf numFmtId="172" fontId="5" fillId="0" borderId="13" xfId="0" applyNumberFormat="1" applyFont="1" applyBorder="1" applyAlignment="1" applyProtection="1">
      <alignment horizontal="center" vertical="top"/>
      <protection hidden="1"/>
    </xf>
    <xf numFmtId="172" fontId="5" fillId="0" borderId="11" xfId="0" applyNumberFormat="1" applyFont="1" applyFill="1" applyBorder="1" applyAlignment="1">
      <alignment/>
    </xf>
    <xf numFmtId="172" fontId="5" fillId="0" borderId="12" xfId="0" applyNumberFormat="1" applyFont="1" applyFill="1" applyBorder="1" applyAlignment="1">
      <alignment/>
    </xf>
    <xf numFmtId="172" fontId="5" fillId="0" borderId="0" xfId="0" applyNumberFormat="1" applyFont="1" applyFill="1" applyAlignment="1">
      <alignment/>
    </xf>
    <xf numFmtId="172" fontId="5" fillId="0" borderId="12" xfId="0" applyNumberFormat="1" applyFont="1" applyBorder="1" applyAlignment="1">
      <alignment/>
    </xf>
    <xf numFmtId="172" fontId="5" fillId="0" borderId="0" xfId="0" applyNumberFormat="1" applyFont="1" applyBorder="1" applyAlignment="1">
      <alignment/>
    </xf>
    <xf numFmtId="172" fontId="5" fillId="0" borderId="0" xfId="0" applyNumberFormat="1" applyFont="1" applyAlignment="1">
      <alignment/>
    </xf>
    <xf numFmtId="172" fontId="5" fillId="0" borderId="12" xfId="0" applyNumberFormat="1" applyFont="1" applyBorder="1" applyAlignment="1">
      <alignment horizontal="left" vertical="top"/>
    </xf>
    <xf numFmtId="172" fontId="5" fillId="0" borderId="11" xfId="0" applyNumberFormat="1" applyFont="1" applyFill="1" applyBorder="1" applyAlignment="1" applyProtection="1">
      <alignment/>
      <protection hidden="1"/>
    </xf>
    <xf numFmtId="172" fontId="5" fillId="0" borderId="0" xfId="0" applyNumberFormat="1" applyFont="1" applyFill="1" applyBorder="1" applyAlignment="1" applyProtection="1">
      <alignment/>
      <protection hidden="1"/>
    </xf>
    <xf numFmtId="172" fontId="5" fillId="0" borderId="12" xfId="0" applyNumberFormat="1" applyFont="1" applyBorder="1" applyAlignment="1">
      <alignment horizontal="center"/>
    </xf>
    <xf numFmtId="172" fontId="5" fillId="0" borderId="11" xfId="0" applyNumberFormat="1" applyFont="1" applyFill="1" applyBorder="1" applyAlignment="1" applyProtection="1">
      <alignment horizontal="right" vertical="top"/>
      <protection hidden="1"/>
    </xf>
    <xf numFmtId="172" fontId="5" fillId="0" borderId="0" xfId="0" applyNumberFormat="1" applyFont="1" applyFill="1" applyBorder="1" applyAlignment="1" applyProtection="1">
      <alignment horizontal="right" vertical="top"/>
      <protection hidden="1"/>
    </xf>
    <xf numFmtId="172" fontId="5" fillId="0" borderId="0" xfId="0" applyNumberFormat="1" applyFont="1" applyBorder="1" applyAlignment="1" applyProtection="1">
      <alignment horizontal="right" vertical="top"/>
      <protection hidden="1"/>
    </xf>
    <xf numFmtId="0" fontId="5" fillId="0" borderId="17" xfId="0" applyFont="1" applyBorder="1" applyAlignment="1">
      <alignment/>
    </xf>
    <xf numFmtId="0" fontId="5" fillId="0" borderId="13" xfId="0" applyFont="1" applyBorder="1" applyAlignment="1">
      <alignment/>
    </xf>
    <xf numFmtId="0" fontId="5" fillId="0" borderId="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11" fillId="0" borderId="0" xfId="0" applyFont="1" applyBorder="1" applyAlignment="1">
      <alignment/>
    </xf>
    <xf numFmtId="0" fontId="5" fillId="0" borderId="0" xfId="0" applyFont="1" applyAlignment="1">
      <alignment horizontal="center"/>
    </xf>
    <xf numFmtId="0" fontId="11" fillId="0" borderId="0" xfId="0" applyFont="1" applyAlignment="1">
      <alignment/>
    </xf>
    <xf numFmtId="0" fontId="5" fillId="0" borderId="0" xfId="0" applyFont="1" applyFill="1" applyBorder="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8" xfId="0" applyFont="1" applyFill="1" applyBorder="1" applyAlignment="1" applyProtection="1">
      <alignment/>
      <protection hidden="1"/>
    </xf>
    <xf numFmtId="0" fontId="12" fillId="2" borderId="19" xfId="0" applyFont="1" applyFill="1" applyBorder="1" applyAlignment="1" applyProtection="1">
      <alignment/>
      <protection hidden="1"/>
    </xf>
    <xf numFmtId="173" fontId="12" fillId="2" borderId="19" xfId="0" applyNumberFormat="1" applyFont="1" applyFill="1" applyBorder="1" applyAlignment="1" applyProtection="1">
      <alignment/>
      <protection hidden="1"/>
    </xf>
    <xf numFmtId="1" fontId="12" fillId="2" borderId="19" xfId="0" applyNumberFormat="1" applyFont="1" applyFill="1" applyBorder="1" applyAlignment="1" applyProtection="1">
      <alignment/>
      <protection hidden="1"/>
    </xf>
    <xf numFmtId="174" fontId="12" fillId="2" borderId="19" xfId="0" applyNumberFormat="1" applyFont="1" applyFill="1" applyBorder="1" applyAlignment="1" applyProtection="1">
      <alignment/>
      <protection hidden="1"/>
    </xf>
    <xf numFmtId="49" fontId="12" fillId="2" borderId="19" xfId="0" applyNumberFormat="1" applyFont="1" applyFill="1" applyBorder="1" applyAlignment="1" applyProtection="1">
      <alignment horizontal="left"/>
      <protection hidden="1"/>
    </xf>
    <xf numFmtId="0" fontId="12" fillId="2" borderId="20" xfId="0" applyFont="1" applyFill="1" applyBorder="1" applyAlignment="1" applyProtection="1">
      <alignment/>
      <protection hidden="1"/>
    </xf>
    <xf numFmtId="0" fontId="11" fillId="2" borderId="21" xfId="0" applyFont="1" applyFill="1" applyBorder="1" applyAlignment="1" applyProtection="1">
      <alignment/>
      <protection hidden="1"/>
    </xf>
    <xf numFmtId="0" fontId="12" fillId="2" borderId="22" xfId="0" applyFont="1" applyFill="1" applyBorder="1" applyAlignment="1" applyProtection="1">
      <alignment/>
      <protection hidden="1"/>
    </xf>
    <xf numFmtId="173" fontId="12" fillId="2" borderId="22" xfId="0" applyNumberFormat="1" applyFont="1" applyFill="1" applyBorder="1" applyAlignment="1" applyProtection="1">
      <alignment/>
      <protection hidden="1"/>
    </xf>
    <xf numFmtId="1" fontId="12" fillId="2" borderId="22" xfId="0" applyNumberFormat="1" applyFont="1" applyFill="1" applyBorder="1" applyAlignment="1" applyProtection="1">
      <alignment/>
      <protection hidden="1"/>
    </xf>
    <xf numFmtId="174" fontId="12" fillId="2" borderId="22" xfId="0" applyNumberFormat="1" applyFont="1" applyFill="1" applyBorder="1" applyAlignment="1" applyProtection="1">
      <alignment/>
      <protection hidden="1"/>
    </xf>
    <xf numFmtId="49" fontId="12" fillId="2" borderId="22" xfId="0" applyNumberFormat="1" applyFont="1" applyFill="1" applyBorder="1" applyAlignment="1" applyProtection="1">
      <alignment/>
      <protection hidden="1"/>
    </xf>
    <xf numFmtId="0" fontId="12" fillId="2" borderId="23" xfId="0" applyFont="1" applyFill="1" applyBorder="1" applyAlignment="1" applyProtection="1">
      <alignment/>
      <protection hidden="1"/>
    </xf>
    <xf numFmtId="0" fontId="6" fillId="0" borderId="24" xfId="0" applyFont="1" applyBorder="1" applyAlignment="1" applyProtection="1">
      <alignment horizontal="center"/>
      <protection hidden="1"/>
    </xf>
    <xf numFmtId="0" fontId="6" fillId="0" borderId="25" xfId="0" applyFont="1" applyBorder="1" applyAlignment="1" applyProtection="1">
      <alignment/>
      <protection hidden="1"/>
    </xf>
    <xf numFmtId="1" fontId="6" fillId="0" borderId="12" xfId="0" applyNumberFormat="1" applyFont="1" applyFill="1" applyBorder="1" applyAlignment="1" applyProtection="1">
      <alignment horizontal="center"/>
      <protection hidden="1"/>
    </xf>
    <xf numFmtId="0" fontId="6" fillId="0" borderId="25" xfId="0" applyFont="1" applyFill="1" applyBorder="1" applyAlignment="1" applyProtection="1">
      <alignment horizontal="centerContinuous"/>
      <protection hidden="1"/>
    </xf>
    <xf numFmtId="0" fontId="6" fillId="0" borderId="19" xfId="0" applyFont="1" applyFill="1" applyBorder="1" applyAlignment="1" applyProtection="1">
      <alignment horizontal="left"/>
      <protection hidden="1"/>
    </xf>
    <xf numFmtId="0" fontId="6" fillId="0" borderId="26" xfId="0" applyFont="1" applyBorder="1" applyAlignment="1" applyProtection="1">
      <alignment horizontal="center"/>
      <protection hidden="1"/>
    </xf>
    <xf numFmtId="0" fontId="6" fillId="0" borderId="12" xfId="0" applyFont="1" applyBorder="1" applyAlignment="1" applyProtection="1">
      <alignment/>
      <protection hidden="1"/>
    </xf>
    <xf numFmtId="0" fontId="6" fillId="0" borderId="12" xfId="0" applyFont="1" applyBorder="1" applyAlignment="1" applyProtection="1">
      <alignment horizontal="center"/>
      <protection hidden="1"/>
    </xf>
    <xf numFmtId="173" fontId="6" fillId="0" borderId="12" xfId="0" applyNumberFormat="1" applyFont="1" applyBorder="1" applyAlignment="1" applyProtection="1">
      <alignment horizontal="center"/>
      <protection hidden="1"/>
    </xf>
    <xf numFmtId="1" fontId="6" fillId="0" borderId="12" xfId="0" applyNumberFormat="1" applyFont="1" applyBorder="1" applyAlignment="1" applyProtection="1">
      <alignment horizontal="center"/>
      <protection hidden="1"/>
    </xf>
    <xf numFmtId="0" fontId="6" fillId="0" borderId="12" xfId="0" applyFont="1" applyFill="1" applyBorder="1" applyAlignment="1" applyProtection="1">
      <alignment horizontal="center"/>
      <protection hidden="1"/>
    </xf>
    <xf numFmtId="0" fontId="6" fillId="0" borderId="12"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1" fontId="6" fillId="0" borderId="28" xfId="0" applyNumberFormat="1"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11" xfId="0" applyFont="1" applyFill="1" applyBorder="1" applyAlignment="1" applyProtection="1">
      <alignment horizontal="center"/>
      <protection hidden="1"/>
    </xf>
    <xf numFmtId="0" fontId="6" fillId="0" borderId="28" xfId="0" applyFont="1" applyFill="1" applyBorder="1" applyAlignment="1" applyProtection="1">
      <alignment horizontal="center"/>
      <protection hidden="1"/>
    </xf>
    <xf numFmtId="0" fontId="6" fillId="0" borderId="29" xfId="0" applyFont="1" applyBorder="1" applyAlignment="1" applyProtection="1">
      <alignment horizontal="center"/>
      <protection hidden="1"/>
    </xf>
    <xf numFmtId="0" fontId="6" fillId="0" borderId="30" xfId="0" applyFont="1" applyBorder="1" applyAlignment="1" applyProtection="1">
      <alignment horizontal="center"/>
      <protection hidden="1"/>
    </xf>
    <xf numFmtId="173" fontId="6" fillId="0" borderId="30" xfId="0" applyNumberFormat="1" applyFont="1" applyBorder="1" applyAlignment="1" applyProtection="1">
      <alignment horizontal="center"/>
      <protection hidden="1"/>
    </xf>
    <xf numFmtId="1" fontId="6" fillId="0" borderId="30" xfId="0" applyNumberFormat="1" applyFont="1" applyBorder="1" applyAlignment="1" applyProtection="1">
      <alignment horizontal="center"/>
      <protection hidden="1"/>
    </xf>
    <xf numFmtId="0" fontId="6" fillId="0" borderId="31" xfId="0" applyFont="1" applyFill="1" applyBorder="1" applyAlignment="1" applyProtection="1">
      <alignment horizontal="center"/>
      <protection hidden="1"/>
    </xf>
    <xf numFmtId="0" fontId="6" fillId="0" borderId="30" xfId="0" applyFont="1" applyFill="1" applyBorder="1" applyAlignment="1" applyProtection="1">
      <alignment horizontal="center"/>
      <protection hidden="1"/>
    </xf>
    <xf numFmtId="0" fontId="6" fillId="0" borderId="32" xfId="0" applyFont="1" applyFill="1" applyBorder="1" applyAlignment="1" applyProtection="1">
      <alignment horizontal="center"/>
      <protection hidden="1"/>
    </xf>
    <xf numFmtId="0" fontId="6" fillId="0" borderId="33" xfId="0" applyFont="1" applyFill="1" applyBorder="1" applyAlignment="1" applyProtection="1">
      <alignment horizontal="center"/>
      <protection hidden="1"/>
    </xf>
    <xf numFmtId="1" fontId="6" fillId="0" borderId="32" xfId="0" applyNumberFormat="1" applyFont="1" applyFill="1" applyBorder="1" applyAlignment="1" applyProtection="1">
      <alignment horizontal="center"/>
      <protection hidden="1"/>
    </xf>
    <xf numFmtId="1" fontId="6" fillId="0" borderId="30" xfId="0" applyNumberFormat="1" applyFont="1" applyFill="1" applyBorder="1" applyAlignment="1" applyProtection="1">
      <alignment horizontal="center"/>
      <protection hidden="1"/>
    </xf>
    <xf numFmtId="49" fontId="6" fillId="0" borderId="30" xfId="0" applyNumberFormat="1"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Fill="1" applyBorder="1" applyAlignment="1" applyProtection="1">
      <alignment horizontal="center"/>
      <protection hidden="1"/>
    </xf>
    <xf numFmtId="0" fontId="38" fillId="0" borderId="34" xfId="0" applyFont="1" applyFill="1" applyBorder="1" applyAlignment="1" applyProtection="1">
      <alignment horizontal="center"/>
      <protection locked="0"/>
    </xf>
    <xf numFmtId="1" fontId="38" fillId="0" borderId="35" xfId="0" applyNumberFormat="1" applyFont="1" applyFill="1" applyBorder="1" applyAlignment="1" applyProtection="1">
      <alignment/>
      <protection hidden="1"/>
    </xf>
    <xf numFmtId="173" fontId="38" fillId="0" borderId="35" xfId="0" applyNumberFormat="1" applyFont="1" applyFill="1" applyBorder="1" applyAlignment="1" applyProtection="1">
      <alignment/>
      <protection hidden="1"/>
    </xf>
    <xf numFmtId="0" fontId="38" fillId="0" borderId="36" xfId="0" applyFont="1" applyFill="1" applyBorder="1" applyAlignment="1" applyProtection="1">
      <alignment horizontal="center"/>
      <protection/>
    </xf>
    <xf numFmtId="0" fontId="38" fillId="0" borderId="37" xfId="0" applyFont="1" applyFill="1" applyBorder="1" applyAlignment="1" applyProtection="1">
      <alignment/>
      <protection/>
    </xf>
    <xf numFmtId="1" fontId="39" fillId="0" borderId="35" xfId="0" applyNumberFormat="1" applyFont="1" applyFill="1" applyBorder="1" applyAlignment="1" applyProtection="1">
      <alignment/>
      <protection hidden="1"/>
    </xf>
    <xf numFmtId="173" fontId="39" fillId="0" borderId="35" xfId="0" applyNumberFormat="1" applyFont="1" applyFill="1" applyBorder="1" applyAlignment="1" applyProtection="1">
      <alignment/>
      <protection hidden="1"/>
    </xf>
    <xf numFmtId="1" fontId="39" fillId="0" borderId="37" xfId="0" applyNumberFormat="1" applyFont="1" applyFill="1" applyBorder="1" applyAlignment="1" applyProtection="1">
      <alignment/>
      <protection/>
    </xf>
    <xf numFmtId="1" fontId="38" fillId="0" borderId="37" xfId="0" applyNumberFormat="1" applyFont="1" applyFill="1" applyBorder="1" applyAlignment="1" applyProtection="1">
      <alignment/>
      <protection/>
    </xf>
    <xf numFmtId="173" fontId="38" fillId="0" borderId="37" xfId="0" applyNumberFormat="1" applyFont="1" applyFill="1" applyBorder="1" applyAlignment="1" applyProtection="1">
      <alignment/>
      <protection/>
    </xf>
    <xf numFmtId="1" fontId="38" fillId="0" borderId="38" xfId="0" applyNumberFormat="1" applyFont="1" applyFill="1" applyBorder="1" applyAlignment="1" applyProtection="1">
      <alignment/>
      <protection/>
    </xf>
    <xf numFmtId="49" fontId="38" fillId="0" borderId="38" xfId="0" applyNumberFormat="1" applyFont="1" applyFill="1" applyBorder="1" applyAlignment="1" applyProtection="1">
      <alignment/>
      <protection/>
    </xf>
    <xf numFmtId="0" fontId="38" fillId="0" borderId="39" xfId="0" applyFont="1" applyFill="1" applyBorder="1" applyAlignment="1" applyProtection="1">
      <alignment/>
      <protection/>
    </xf>
    <xf numFmtId="0" fontId="11" fillId="0" borderId="40" xfId="0" applyFont="1" applyFill="1" applyBorder="1" applyAlignment="1" applyProtection="1">
      <alignment horizontal="center"/>
      <protection/>
    </xf>
    <xf numFmtId="0" fontId="11" fillId="0" borderId="41" xfId="0" applyFont="1" applyFill="1" applyBorder="1" applyAlignment="1" applyProtection="1">
      <alignment/>
      <protection hidden="1"/>
    </xf>
    <xf numFmtId="1" fontId="11" fillId="0" borderId="41" xfId="0" applyNumberFormat="1" applyFont="1" applyFill="1" applyBorder="1" applyAlignment="1" applyProtection="1">
      <alignment/>
      <protection hidden="1"/>
    </xf>
    <xf numFmtId="173" fontId="11" fillId="0" borderId="41" xfId="0" applyNumberFormat="1" applyFont="1" applyFill="1" applyBorder="1" applyAlignment="1" applyProtection="1">
      <alignment/>
      <protection hidden="1"/>
    </xf>
    <xf numFmtId="1" fontId="11" fillId="0" borderId="42" xfId="0" applyNumberFormat="1" applyFont="1" applyFill="1" applyBorder="1" applyAlignment="1" applyProtection="1">
      <alignment/>
      <protection hidden="1"/>
    </xf>
    <xf numFmtId="49" fontId="11" fillId="0" borderId="42" xfId="0" applyNumberFormat="1" applyFont="1" applyFill="1" applyBorder="1" applyAlignment="1" applyProtection="1">
      <alignment/>
      <protection/>
    </xf>
    <xf numFmtId="1" fontId="11" fillId="0" borderId="42" xfId="0" applyNumberFormat="1" applyFont="1" applyFill="1" applyBorder="1" applyAlignment="1" applyProtection="1">
      <alignment/>
      <protection/>
    </xf>
    <xf numFmtId="0" fontId="11" fillId="0" borderId="43"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172" fontId="11" fillId="33" borderId="14" xfId="0" applyNumberFormat="1" applyFont="1" applyFill="1" applyBorder="1" applyAlignment="1" applyProtection="1">
      <alignment horizontal="centerContinuous"/>
      <protection hidden="1"/>
    </xf>
    <xf numFmtId="172" fontId="11" fillId="33" borderId="15" xfId="0" applyNumberFormat="1" applyFont="1" applyFill="1" applyBorder="1" applyAlignment="1" applyProtection="1">
      <alignment horizontal="centerContinuous"/>
      <protection hidden="1"/>
    </xf>
    <xf numFmtId="172" fontId="11" fillId="33" borderId="16" xfId="0" applyNumberFormat="1" applyFont="1" applyFill="1" applyBorder="1" applyAlignment="1" applyProtection="1">
      <alignment horizontal="centerContinuous"/>
      <protection hidden="1"/>
    </xf>
    <xf numFmtId="172" fontId="11" fillId="33" borderId="15" xfId="0" applyNumberFormat="1" applyFont="1" applyFill="1" applyBorder="1" applyAlignment="1" applyProtection="1">
      <alignment horizontal="centerContinuous" vertical="top"/>
      <protection hidden="1"/>
    </xf>
    <xf numFmtId="172" fontId="11" fillId="33" borderId="17" xfId="0" applyNumberFormat="1" applyFont="1" applyFill="1" applyBorder="1" applyAlignment="1" applyProtection="1">
      <alignment horizontal="centerContinuous"/>
      <protection hidden="1"/>
    </xf>
    <xf numFmtId="172" fontId="11" fillId="33" borderId="13" xfId="0" applyNumberFormat="1" applyFont="1" applyFill="1" applyBorder="1" applyAlignment="1" applyProtection="1">
      <alignment horizontal="centerContinuous"/>
      <protection hidden="1"/>
    </xf>
    <xf numFmtId="172" fontId="11" fillId="33" borderId="4" xfId="0" applyNumberFormat="1" applyFont="1" applyFill="1" applyBorder="1" applyAlignment="1" applyProtection="1">
      <alignment horizontal="centerContinuous"/>
      <protection hidden="1"/>
    </xf>
    <xf numFmtId="172" fontId="11" fillId="33" borderId="13" xfId="0" applyNumberFormat="1" applyFont="1" applyFill="1" applyBorder="1" applyAlignment="1" applyProtection="1">
      <alignment horizontal="centerContinuous" vertical="top"/>
      <protection hidden="1"/>
    </xf>
    <xf numFmtId="0" fontId="6" fillId="0" borderId="44" xfId="0" applyFont="1" applyFill="1" applyBorder="1" applyAlignment="1" applyProtection="1">
      <alignment horizontal="center"/>
      <protection hidden="1"/>
    </xf>
    <xf numFmtId="0" fontId="6" fillId="0" borderId="45" xfId="0" applyFont="1" applyFill="1" applyBorder="1" applyAlignment="1" applyProtection="1">
      <alignment horizontal="center"/>
      <protection hidden="1"/>
    </xf>
    <xf numFmtId="49" fontId="6" fillId="0" borderId="28" xfId="0" applyNumberFormat="1" applyFont="1" applyFill="1" applyBorder="1" applyAlignment="1" applyProtection="1">
      <alignment vertical="top" wrapText="1"/>
      <protection hidden="1"/>
    </xf>
    <xf numFmtId="0" fontId="5" fillId="34" borderId="0" xfId="0" applyFont="1" applyFill="1" applyAlignment="1" applyProtection="1">
      <alignment/>
      <protection/>
    </xf>
    <xf numFmtId="173" fontId="39" fillId="0" borderId="37" xfId="0" applyNumberFormat="1" applyFont="1" applyFill="1" applyBorder="1" applyAlignment="1" applyProtection="1">
      <alignment/>
      <protection hidden="1"/>
    </xf>
    <xf numFmtId="1" fontId="40" fillId="0" borderId="25" xfId="0" applyNumberFormat="1" applyFont="1" applyBorder="1" applyAlignment="1" applyProtection="1">
      <alignment horizontal="center"/>
      <protection hidden="1"/>
    </xf>
    <xf numFmtId="173" fontId="40" fillId="0" borderId="25" xfId="0" applyNumberFormat="1" applyFont="1" applyBorder="1" applyAlignment="1" applyProtection="1">
      <alignment horizontal="center"/>
      <protection hidden="1"/>
    </xf>
    <xf numFmtId="0" fontId="40" fillId="0" borderId="27"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5"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1"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2" fillId="36" borderId="0" xfId="0" applyFont="1" applyFill="1" applyAlignment="1">
      <alignment/>
    </xf>
    <xf numFmtId="0" fontId="81" fillId="0" borderId="46" xfId="49" applyFont="1" applyFill="1" applyBorder="1" applyAlignment="1">
      <alignment/>
      <protection/>
    </xf>
    <xf numFmtId="0" fontId="81" fillId="0" borderId="47"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1" fillId="0" borderId="46" xfId="51" applyFont="1" applyFill="1" applyBorder="1" applyAlignment="1">
      <alignment/>
      <protection/>
    </xf>
    <xf numFmtId="0" fontId="81" fillId="0" borderId="47" xfId="51" applyFont="1" applyFill="1" applyBorder="1" applyAlignment="1">
      <alignment/>
      <protection/>
    </xf>
    <xf numFmtId="49" fontId="10" fillId="0" borderId="48"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3" fillId="37" borderId="0" xfId="0" applyFont="1" applyFill="1" applyAlignment="1">
      <alignment/>
    </xf>
    <xf numFmtId="0" fontId="84" fillId="37" borderId="0" xfId="0" applyFont="1" applyFill="1" applyAlignment="1">
      <alignment/>
    </xf>
    <xf numFmtId="0" fontId="84" fillId="0" borderId="35" xfId="0" applyFont="1" applyFill="1" applyBorder="1" applyAlignment="1">
      <alignment/>
    </xf>
    <xf numFmtId="0" fontId="0" fillId="8" borderId="0" xfId="0" applyFont="1" applyFill="1" applyAlignment="1">
      <alignment/>
    </xf>
    <xf numFmtId="0" fontId="0" fillId="8" borderId="0" xfId="0" applyFill="1" applyAlignment="1">
      <alignment/>
    </xf>
    <xf numFmtId="172" fontId="5" fillId="0" borderId="14" xfId="0" applyNumberFormat="1" applyFont="1" applyBorder="1" applyAlignment="1" applyProtection="1">
      <alignment horizontal="center" vertical="top"/>
      <protection hidden="1"/>
    </xf>
    <xf numFmtId="172" fontId="5" fillId="0" borderId="0" xfId="0" applyNumberFormat="1" applyFont="1" applyFill="1" applyBorder="1" applyAlignment="1" applyProtection="1">
      <alignment horizontal="right" vertical="top"/>
      <protection/>
    </xf>
    <xf numFmtId="172" fontId="5" fillId="0" borderId="11" xfId="0" applyNumberFormat="1" applyFont="1" applyBorder="1" applyAlignment="1" applyProtection="1">
      <alignment horizontal="center" vertical="top"/>
      <protection/>
    </xf>
    <xf numFmtId="172" fontId="5" fillId="0" borderId="0" xfId="0" applyNumberFormat="1" applyFont="1" applyBorder="1" applyAlignment="1" applyProtection="1">
      <alignment horizontal="center" vertical="top"/>
      <protection/>
    </xf>
    <xf numFmtId="172" fontId="5" fillId="0" borderId="11" xfId="0" applyNumberFormat="1" applyFont="1" applyBorder="1" applyAlignment="1" applyProtection="1">
      <alignment horizontal="center" vertical="top"/>
      <protection hidden="1"/>
    </xf>
    <xf numFmtId="172" fontId="5" fillId="0" borderId="4" xfId="0" applyNumberFormat="1" applyFont="1" applyBorder="1" applyAlignment="1" applyProtection="1">
      <alignment horizontal="center" vertical="top"/>
      <protection/>
    </xf>
    <xf numFmtId="172" fontId="5" fillId="0" borderId="13" xfId="0" applyNumberFormat="1" applyFont="1" applyBorder="1" applyAlignment="1" applyProtection="1">
      <alignment horizontal="left" vertical="top"/>
      <protection hidden="1"/>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6" xfId="49" applyFont="1" applyFill="1" applyBorder="1" applyAlignment="1">
      <alignment/>
      <protection/>
    </xf>
    <xf numFmtId="0" fontId="10" fillId="12" borderId="47"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6"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5" fillId="4" borderId="0" xfId="0" applyFont="1" applyFill="1" applyBorder="1" applyAlignment="1">
      <alignment/>
    </xf>
    <xf numFmtId="0" fontId="38" fillId="4" borderId="35" xfId="0" applyFont="1" applyFill="1" applyBorder="1" applyAlignment="1" applyProtection="1">
      <alignment/>
      <protection locked="0"/>
    </xf>
    <xf numFmtId="1" fontId="38" fillId="4" borderId="35" xfId="0" applyNumberFormat="1" applyFont="1" applyFill="1" applyBorder="1" applyAlignment="1" applyProtection="1">
      <alignment/>
      <protection locked="0"/>
    </xf>
    <xf numFmtId="1" fontId="38" fillId="4" borderId="35" xfId="0" applyNumberFormat="1" applyFont="1" applyFill="1" applyBorder="1" applyAlignment="1" applyProtection="1">
      <alignment/>
      <protection hidden="1"/>
    </xf>
    <xf numFmtId="173" fontId="38" fillId="4" borderId="35" xfId="0" applyNumberFormat="1" applyFont="1" applyFill="1" applyBorder="1" applyAlignment="1" applyProtection="1">
      <alignment/>
      <protection locked="0"/>
    </xf>
    <xf numFmtId="1" fontId="38" fillId="4" borderId="49" xfId="0" applyNumberFormat="1" applyFont="1" applyFill="1" applyBorder="1" applyAlignment="1" applyProtection="1">
      <alignment/>
      <protection locked="0"/>
    </xf>
    <xf numFmtId="49" fontId="38" fillId="4" borderId="49" xfId="0" applyNumberFormat="1" applyFont="1" applyFill="1" applyBorder="1" applyAlignment="1" applyProtection="1">
      <alignment/>
      <protection locked="0"/>
    </xf>
    <xf numFmtId="0" fontId="38" fillId="4" borderId="50" xfId="0" applyFont="1" applyFill="1" applyBorder="1" applyAlignment="1" applyProtection="1">
      <alignment/>
      <protection locked="0"/>
    </xf>
    <xf numFmtId="1" fontId="38" fillId="4" borderId="37" xfId="0" applyNumberFormat="1" applyFont="1" applyFill="1" applyBorder="1" applyAlignment="1" applyProtection="1">
      <alignment/>
      <protection locked="0"/>
    </xf>
    <xf numFmtId="173" fontId="38" fillId="4" borderId="37" xfId="0" applyNumberFormat="1" applyFont="1" applyFill="1" applyBorder="1" applyAlignment="1" applyProtection="1">
      <alignment/>
      <protection locked="0"/>
    </xf>
    <xf numFmtId="1" fontId="38" fillId="4" borderId="35" xfId="0" applyNumberFormat="1" applyFont="1" applyFill="1" applyBorder="1" applyAlignment="1" applyProtection="1">
      <alignment/>
      <protection locked="0"/>
    </xf>
    <xf numFmtId="1" fontId="38" fillId="4" borderId="51" xfId="0" applyNumberFormat="1" applyFont="1" applyFill="1" applyBorder="1" applyAlignment="1" applyProtection="1">
      <alignment/>
      <protection locked="0"/>
    </xf>
    <xf numFmtId="0" fontId="38" fillId="4" borderId="37" xfId="0" applyFont="1" applyFill="1" applyBorder="1" applyAlignment="1" applyProtection="1">
      <alignment/>
      <protection locked="0"/>
    </xf>
    <xf numFmtId="1" fontId="11" fillId="4" borderId="52" xfId="0" applyNumberFormat="1" applyFont="1" applyFill="1" applyBorder="1" applyAlignment="1" applyProtection="1">
      <alignment horizontal="center" vertical="center"/>
      <protection locked="0"/>
    </xf>
    <xf numFmtId="172" fontId="5" fillId="4" borderId="53" xfId="0" applyNumberFormat="1" applyFont="1" applyFill="1" applyBorder="1" applyAlignment="1" applyProtection="1">
      <alignment horizontal="right" vertical="top"/>
      <protection locked="0"/>
    </xf>
    <xf numFmtId="172" fontId="5" fillId="4" borderId="54" xfId="0" applyNumberFormat="1" applyFont="1" applyFill="1" applyBorder="1" applyAlignment="1" applyProtection="1">
      <alignment horizontal="right" vertical="top"/>
      <protection locked="0"/>
    </xf>
    <xf numFmtId="173" fontId="11" fillId="2" borderId="19" xfId="0" applyNumberFormat="1" applyFont="1" applyFill="1" applyBorder="1" applyAlignment="1" applyProtection="1">
      <alignment/>
      <protection hidden="1"/>
    </xf>
    <xf numFmtId="172" fontId="5" fillId="0" borderId="11" xfId="0" applyNumberFormat="1" applyFont="1" applyFill="1" applyBorder="1" applyAlignment="1" applyProtection="1">
      <alignment horizontal="center" vertical="top"/>
      <protection/>
    </xf>
    <xf numFmtId="172" fontId="5" fillId="0" borderId="17" xfId="0" applyNumberFormat="1" applyFont="1" applyFill="1" applyBorder="1" applyAlignment="1" applyProtection="1">
      <alignment horizontal="center" vertical="top"/>
      <protection/>
    </xf>
    <xf numFmtId="14" fontId="11" fillId="2" borderId="19" xfId="0" applyNumberFormat="1" applyFont="1" applyFill="1" applyBorder="1" applyAlignment="1" applyProtection="1">
      <alignment/>
      <protection hidden="1"/>
    </xf>
    <xf numFmtId="0" fontId="5" fillId="2" borderId="19" xfId="0" applyFont="1" applyFill="1" applyBorder="1" applyAlignment="1">
      <alignment/>
    </xf>
    <xf numFmtId="0" fontId="13" fillId="0" borderId="0" xfId="0" applyFont="1" applyAlignment="1">
      <alignment wrapText="1"/>
    </xf>
    <xf numFmtId="0" fontId="48" fillId="0" borderId="0" xfId="0" applyFont="1" applyAlignment="1">
      <alignment/>
    </xf>
    <xf numFmtId="172" fontId="5" fillId="0" borderId="54" xfId="0" applyNumberFormat="1" applyFont="1" applyFill="1" applyBorder="1" applyAlignment="1" applyProtection="1">
      <alignment horizontal="right" vertical="top"/>
      <protection/>
    </xf>
    <xf numFmtId="172" fontId="11" fillId="2" borderId="14" xfId="0" applyNumberFormat="1" applyFont="1" applyFill="1" applyBorder="1" applyAlignment="1" applyProtection="1">
      <alignment horizontal="centerContinuous"/>
      <protection hidden="1"/>
    </xf>
    <xf numFmtId="172" fontId="11" fillId="2" borderId="15" xfId="0" applyNumberFormat="1" applyFont="1" applyFill="1" applyBorder="1" applyAlignment="1" applyProtection="1">
      <alignment horizontal="centerContinuous"/>
      <protection hidden="1"/>
    </xf>
    <xf numFmtId="172" fontId="11" fillId="2" borderId="16" xfId="0" applyNumberFormat="1" applyFont="1" applyFill="1" applyBorder="1" applyAlignment="1" applyProtection="1">
      <alignment horizontal="centerContinuous"/>
      <protection hidden="1"/>
    </xf>
    <xf numFmtId="172" fontId="11" fillId="2" borderId="15" xfId="0" applyNumberFormat="1" applyFont="1" applyFill="1" applyBorder="1" applyAlignment="1" applyProtection="1">
      <alignment horizontal="centerContinuous" vertical="top"/>
      <protection hidden="1"/>
    </xf>
    <xf numFmtId="0" fontId="5" fillId="0" borderId="0" xfId="48" applyFont="1" applyBorder="1" applyProtection="1">
      <alignment/>
      <protection/>
    </xf>
    <xf numFmtId="0" fontId="66"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5" borderId="0" xfId="0" applyFont="1" applyFill="1" applyAlignment="1" applyProtection="1">
      <alignment/>
      <protection/>
    </xf>
    <xf numFmtId="0" fontId="5" fillId="2" borderId="0" xfId="0" applyFont="1" applyFill="1" applyAlignment="1" applyProtection="1">
      <alignment/>
      <protection/>
    </xf>
    <xf numFmtId="0" fontId="85" fillId="0" borderId="0" xfId="0" applyFont="1" applyFill="1" applyAlignment="1" applyProtection="1">
      <alignment/>
      <protection/>
    </xf>
    <xf numFmtId="0" fontId="41" fillId="2" borderId="0" xfId="0" applyFont="1" applyFill="1" applyAlignment="1" applyProtection="1">
      <alignment/>
      <protection/>
    </xf>
    <xf numFmtId="0" fontId="51" fillId="2" borderId="0" xfId="0" applyFont="1" applyFill="1" applyAlignment="1" applyProtection="1">
      <alignment/>
      <protection/>
    </xf>
    <xf numFmtId="0" fontId="86" fillId="2" borderId="0" xfId="0" applyFont="1" applyFill="1" applyAlignment="1" applyProtection="1">
      <alignment/>
      <protection/>
    </xf>
    <xf numFmtId="0" fontId="14" fillId="2" borderId="0" xfId="0" applyFont="1" applyFill="1" applyAlignment="1" applyProtection="1">
      <alignment/>
      <protection/>
    </xf>
    <xf numFmtId="14" fontId="14" fillId="2" borderId="0" xfId="0" applyNumberFormat="1" applyFont="1" applyFill="1" applyAlignment="1">
      <alignment/>
    </xf>
    <xf numFmtId="0" fontId="14" fillId="2" borderId="0" xfId="0" applyFont="1" applyFill="1" applyBorder="1" applyAlignment="1" applyProtection="1">
      <alignment/>
      <protection/>
    </xf>
    <xf numFmtId="0" fontId="14" fillId="2" borderId="0" xfId="0" applyFont="1" applyFill="1" applyAlignment="1" applyProtection="1">
      <alignment wrapText="1"/>
      <protection/>
    </xf>
    <xf numFmtId="0" fontId="85" fillId="0" borderId="0" xfId="0" applyFont="1" applyBorder="1" applyAlignment="1" applyProtection="1">
      <alignment/>
      <protection/>
    </xf>
    <xf numFmtId="0" fontId="5" fillId="2" borderId="4" xfId="0" applyFont="1" applyFill="1" applyBorder="1" applyAlignment="1" applyProtection="1">
      <alignment/>
      <protection/>
    </xf>
    <xf numFmtId="0" fontId="85" fillId="0" borderId="0" xfId="0" applyFont="1" applyAlignment="1">
      <alignment/>
    </xf>
    <xf numFmtId="0" fontId="5" fillId="0" borderId="0" xfId="48" applyFont="1" applyBorder="1">
      <alignment/>
      <protection/>
    </xf>
    <xf numFmtId="0" fontId="5" fillId="0" borderId="0" xfId="48" applyFont="1">
      <alignment/>
      <protection/>
    </xf>
    <xf numFmtId="0" fontId="53" fillId="4" borderId="0" xfId="48" applyFont="1" applyFill="1">
      <alignment/>
      <protection/>
    </xf>
    <xf numFmtId="0" fontId="53" fillId="0" borderId="0" xfId="48" applyFont="1" applyFill="1">
      <alignment/>
      <protection/>
    </xf>
    <xf numFmtId="0" fontId="87"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0" fontId="88" fillId="4" borderId="35" xfId="0" applyFont="1" applyFill="1" applyBorder="1" applyAlignment="1" applyProtection="1">
      <alignment/>
      <protection locked="0"/>
    </xf>
    <xf numFmtId="0" fontId="85" fillId="35" borderId="0" xfId="0" applyFont="1" applyFill="1" applyAlignment="1">
      <alignment/>
    </xf>
    <xf numFmtId="49" fontId="85" fillId="0" borderId="0" xfId="0" applyNumberFormat="1" applyFont="1" applyAlignment="1">
      <alignment/>
    </xf>
    <xf numFmtId="0" fontId="85" fillId="0" borderId="0" xfId="0" applyFont="1" applyFill="1" applyAlignment="1">
      <alignment/>
    </xf>
    <xf numFmtId="0" fontId="85" fillId="0" borderId="0" xfId="48" applyFont="1" applyFill="1" applyBorder="1">
      <alignment/>
      <protection/>
    </xf>
    <xf numFmtId="0" fontId="85" fillId="0" borderId="0" xfId="48" applyFont="1" applyFill="1">
      <alignment/>
      <protection/>
    </xf>
    <xf numFmtId="14" fontId="5" fillId="2" borderId="0" xfId="0" applyNumberFormat="1" applyFont="1" applyFill="1" applyAlignment="1">
      <alignment/>
    </xf>
    <xf numFmtId="0" fontId="5" fillId="2" borderId="0" xfId="0" applyFont="1" applyFill="1" applyAlignment="1">
      <alignment/>
    </xf>
    <xf numFmtId="0" fontId="56" fillId="0" borderId="0" xfId="0" applyFont="1" applyAlignment="1" applyProtection="1">
      <alignment/>
      <protection/>
    </xf>
    <xf numFmtId="0" fontId="57" fillId="0" borderId="0" xfId="0" applyFont="1" applyFill="1" applyAlignment="1" applyProtection="1">
      <alignment/>
      <protection/>
    </xf>
    <xf numFmtId="0" fontId="89" fillId="0" borderId="0" xfId="0" applyFont="1" applyAlignment="1" applyProtection="1">
      <alignment/>
      <protection/>
    </xf>
    <xf numFmtId="0" fontId="89"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9" fillId="0" borderId="0" xfId="0" applyFont="1" applyFill="1" applyBorder="1" applyAlignment="1" applyProtection="1">
      <alignment/>
      <protection/>
    </xf>
    <xf numFmtId="0" fontId="89" fillId="0" borderId="0" xfId="0" applyFont="1" applyAlignment="1">
      <alignment/>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5" fillId="4" borderId="4" xfId="0" applyFont="1" applyFill="1" applyBorder="1" applyAlignment="1" applyProtection="1">
      <alignment horizontal="center"/>
      <protection locked="0"/>
    </xf>
    <xf numFmtId="0" fontId="89" fillId="0" borderId="0" xfId="0" applyFont="1" applyAlignment="1">
      <alignment/>
    </xf>
    <xf numFmtId="0" fontId="89" fillId="0" borderId="0" xfId="0" applyFont="1" applyAlignment="1" applyProtection="1">
      <alignment/>
      <protection/>
    </xf>
    <xf numFmtId="0" fontId="14" fillId="0" borderId="0" xfId="0" applyFont="1" applyAlignment="1">
      <alignment/>
    </xf>
    <xf numFmtId="0" fontId="12" fillId="2" borderId="0" xfId="0" applyFont="1" applyFill="1" applyAlignment="1">
      <alignment/>
    </xf>
    <xf numFmtId="0" fontId="14" fillId="2" borderId="0" xfId="0" applyFont="1" applyFill="1" applyAlignment="1">
      <alignment/>
    </xf>
    <xf numFmtId="0" fontId="14" fillId="2" borderId="0" xfId="0" applyFont="1" applyFill="1" applyAlignment="1" applyProtection="1">
      <alignment horizontal="left"/>
      <protection/>
    </xf>
    <xf numFmtId="0" fontId="90" fillId="0" borderId="0" xfId="0" applyFont="1" applyFill="1" applyAlignment="1">
      <alignment/>
    </xf>
    <xf numFmtId="0" fontId="91" fillId="0" borderId="0" xfId="42" applyFont="1" applyFill="1" applyAlignment="1">
      <alignment/>
    </xf>
    <xf numFmtId="0" fontId="41" fillId="2" borderId="0" xfId="0" applyFont="1" applyFill="1" applyAlignment="1">
      <alignment/>
    </xf>
    <xf numFmtId="0" fontId="11" fillId="2" borderId="0" xfId="0" applyFont="1" applyFill="1" applyAlignment="1">
      <alignment/>
    </xf>
    <xf numFmtId="0" fontId="66" fillId="0" borderId="0" xfId="42" applyAlignment="1">
      <alignment wrapText="1"/>
    </xf>
    <xf numFmtId="0" fontId="0" fillId="2" borderId="0" xfId="0" applyFill="1" applyAlignment="1">
      <alignment/>
    </xf>
    <xf numFmtId="0" fontId="16" fillId="2" borderId="0" xfId="0" applyFont="1" applyFill="1" applyAlignment="1">
      <alignment/>
    </xf>
    <xf numFmtId="0" fontId="14" fillId="2" borderId="0" xfId="0" applyFont="1" applyFill="1" applyAlignment="1" applyProtection="1">
      <alignment horizontal="right"/>
      <protection/>
    </xf>
    <xf numFmtId="0" fontId="53" fillId="4" borderId="0" xfId="0" applyFont="1" applyFill="1" applyAlignment="1">
      <alignment/>
    </xf>
    <xf numFmtId="0" fontId="5" fillId="4" borderId="4" xfId="0" applyFont="1" applyFill="1" applyBorder="1" applyAlignment="1" applyProtection="1">
      <alignment/>
      <protection locked="0"/>
    </xf>
    <xf numFmtId="0" fontId="5" fillId="0" borderId="14" xfId="0" applyFont="1" applyBorder="1" applyAlignment="1">
      <alignment horizont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5" fillId="0" borderId="11" xfId="0" applyFont="1" applyBorder="1" applyAlignment="1">
      <alignment/>
    </xf>
    <xf numFmtId="0" fontId="5" fillId="0" borderId="12" xfId="0" applyFont="1" applyBorder="1" applyAlignment="1">
      <alignment horizontal="center"/>
    </xf>
    <xf numFmtId="0" fontId="11" fillId="0" borderId="11" xfId="0" applyFont="1" applyBorder="1" applyAlignment="1">
      <alignment/>
    </xf>
    <xf numFmtId="0" fontId="5" fillId="4" borderId="13" xfId="0" applyFont="1" applyFill="1" applyBorder="1" applyAlignment="1" applyProtection="1">
      <alignment horizontal="center"/>
      <protection locked="0"/>
    </xf>
    <xf numFmtId="0" fontId="5" fillId="0" borderId="12" xfId="0" applyFont="1" applyBorder="1" applyAlignment="1">
      <alignment/>
    </xf>
    <xf numFmtId="0" fontId="5" fillId="0" borderId="14" xfId="0" applyFont="1" applyBorder="1" applyAlignment="1">
      <alignment/>
    </xf>
    <xf numFmtId="0" fontId="5" fillId="0" borderId="16" xfId="0" applyFont="1" applyBorder="1" applyAlignment="1">
      <alignment/>
    </xf>
    <xf numFmtId="0" fontId="5" fillId="0" borderId="11" xfId="0" applyFont="1" applyBorder="1" applyAlignment="1">
      <alignment horizontal="center"/>
    </xf>
    <xf numFmtId="0" fontId="11" fillId="0" borderId="0" xfId="0" applyFont="1" applyBorder="1" applyAlignment="1">
      <alignment horizontal="right"/>
    </xf>
    <xf numFmtId="0" fontId="5" fillId="0" borderId="12" xfId="0" applyFont="1" applyBorder="1" applyAlignment="1" applyProtection="1">
      <alignment/>
      <protection/>
    </xf>
    <xf numFmtId="0" fontId="0" fillId="0" borderId="11" xfId="0" applyBorder="1" applyAlignment="1">
      <alignment/>
    </xf>
    <xf numFmtId="0" fontId="5" fillId="0" borderId="17" xfId="0" applyFont="1" applyBorder="1" applyAlignment="1">
      <alignment horizontal="center"/>
    </xf>
    <xf numFmtId="0" fontId="5" fillId="0" borderId="13" xfId="0" applyFont="1" applyBorder="1" applyAlignment="1" applyProtection="1">
      <alignment/>
      <protection/>
    </xf>
    <xf numFmtId="0" fontId="11" fillId="0" borderId="11" xfId="0" applyFont="1" applyFill="1" applyBorder="1" applyAlignment="1">
      <alignment/>
    </xf>
    <xf numFmtId="0" fontId="14" fillId="0" borderId="0" xfId="0" applyFont="1" applyBorder="1" applyAlignment="1">
      <alignment/>
    </xf>
    <xf numFmtId="0" fontId="14" fillId="0" borderId="0" xfId="48" applyFont="1" applyBorder="1" applyProtection="1">
      <alignment/>
      <protection/>
    </xf>
    <xf numFmtId="0" fontId="5" fillId="0" borderId="11" xfId="0" applyFont="1" applyBorder="1" applyAlignment="1">
      <alignment horizontal="left" indent="2"/>
    </xf>
    <xf numFmtId="0" fontId="5" fillId="0" borderId="0" xfId="0" applyFont="1" applyFill="1" applyAlignment="1" applyProtection="1">
      <alignment horizontal="right" vertical="center" wrapText="1"/>
      <protection/>
    </xf>
    <xf numFmtId="0" fontId="12" fillId="2" borderId="0" xfId="0" applyFont="1" applyFill="1" applyAlignment="1">
      <alignment horizontal="left" wrapText="1"/>
    </xf>
    <xf numFmtId="0" fontId="91" fillId="2" borderId="0" xfId="42" applyFont="1" applyFill="1" applyAlignment="1" applyProtection="1">
      <alignment horizontal="left"/>
      <protection locked="0"/>
    </xf>
    <xf numFmtId="0" fontId="5" fillId="0" borderId="4" xfId="0" applyFont="1" applyFill="1" applyBorder="1" applyAlignment="1" applyProtection="1">
      <alignment horizontal="left" vertical="top" wrapText="1"/>
      <protection locked="0"/>
    </xf>
    <xf numFmtId="0" fontId="12" fillId="0" borderId="0" xfId="0" applyFont="1" applyAlignment="1" applyProtection="1">
      <alignment horizontal="center"/>
      <protection/>
    </xf>
    <xf numFmtId="0" fontId="13" fillId="0" borderId="4" xfId="0" applyFont="1" applyBorder="1" applyAlignment="1" applyProtection="1">
      <alignment horizontal="center"/>
      <protection locked="0"/>
    </xf>
    <xf numFmtId="0" fontId="5" fillId="0" borderId="4" xfId="0" applyFont="1" applyFill="1" applyBorder="1" applyAlignment="1" applyProtection="1">
      <alignment horizontal="left"/>
      <protection locked="0"/>
    </xf>
    <xf numFmtId="0" fontId="15" fillId="0" borderId="0" xfId="0" applyFont="1" applyAlignment="1" applyProtection="1">
      <alignment horizontal="left" wrapText="1"/>
      <protection/>
    </xf>
    <xf numFmtId="0" fontId="56" fillId="0" borderId="0" xfId="0" applyFont="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protection locked="0"/>
    </xf>
    <xf numFmtId="0" fontId="57" fillId="0" borderId="0" xfId="0" applyFont="1" applyBorder="1" applyAlignment="1" applyProtection="1">
      <alignment horizontal="left"/>
      <protection/>
    </xf>
    <xf numFmtId="0" fontId="13" fillId="0" borderId="0" xfId="0" applyFont="1" applyAlignment="1" applyProtection="1">
      <alignment horizontal="left" wrapText="1"/>
      <protection/>
    </xf>
    <xf numFmtId="14" fontId="61"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6" fillId="0" borderId="0" xfId="0" applyFont="1" applyFill="1" applyBorder="1" applyAlignment="1" applyProtection="1">
      <alignment horizontal="left"/>
      <protection/>
    </xf>
    <xf numFmtId="0" fontId="91" fillId="2" borderId="0" xfId="42" applyFont="1" applyFill="1" applyAlignment="1">
      <alignment horizontal="left"/>
    </xf>
    <xf numFmtId="172" fontId="11" fillId="33" borderId="55" xfId="48" applyNumberFormat="1" applyFont="1" applyFill="1" applyBorder="1" applyAlignment="1" applyProtection="1">
      <alignment horizontal="center" vertical="center"/>
      <protection hidden="1"/>
    </xf>
    <xf numFmtId="172" fontId="11" fillId="33" borderId="56" xfId="48" applyNumberFormat="1" applyFont="1" applyFill="1" applyBorder="1" applyAlignment="1" applyProtection="1">
      <alignment horizontal="center" vertical="center"/>
      <protection hidden="1"/>
    </xf>
    <xf numFmtId="172" fontId="11" fillId="33" borderId="57" xfId="48" applyNumberFormat="1" applyFont="1" applyFill="1" applyBorder="1" applyAlignment="1" applyProtection="1">
      <alignment horizontal="center" vertical="center"/>
      <protection hidden="1"/>
    </xf>
    <xf numFmtId="0" fontId="5" fillId="4" borderId="17"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14" fillId="0" borderId="0" xfId="48" applyFont="1" applyAlignment="1">
      <alignment horizontal="left" wrapText="1"/>
      <protection/>
    </xf>
    <xf numFmtId="0" fontId="11" fillId="0" borderId="55" xfId="0" applyFont="1" applyBorder="1" applyAlignment="1">
      <alignment horizontal="center" wrapText="1"/>
    </xf>
    <xf numFmtId="0" fontId="11" fillId="0" borderId="56" xfId="0" applyFont="1" applyBorder="1" applyAlignment="1">
      <alignment horizontal="center" wrapText="1"/>
    </xf>
    <xf numFmtId="0" fontId="11" fillId="0" borderId="57" xfId="0" applyFont="1" applyBorder="1" applyAlignment="1">
      <alignment horizont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172" fontId="11" fillId="2" borderId="14" xfId="0" applyNumberFormat="1" applyFont="1" applyFill="1" applyBorder="1" applyAlignment="1" applyProtection="1">
      <alignment horizontal="center"/>
      <protection hidden="1"/>
    </xf>
    <xf numFmtId="172" fontId="11" fillId="2" borderId="16" xfId="0" applyNumberFormat="1" applyFont="1" applyFill="1" applyBorder="1" applyAlignment="1" applyProtection="1">
      <alignment horizontal="center"/>
      <protection hidden="1"/>
    </xf>
    <xf numFmtId="172" fontId="11" fillId="2" borderId="15" xfId="0" applyNumberFormat="1" applyFont="1" applyFill="1" applyBorder="1" applyAlignment="1" applyProtection="1">
      <alignment horizontal="center"/>
      <protection hidden="1"/>
    </xf>
    <xf numFmtId="172" fontId="11" fillId="2" borderId="14" xfId="0" applyNumberFormat="1" applyFont="1" applyFill="1" applyBorder="1" applyAlignment="1" applyProtection="1">
      <alignment horizontal="center" vertical="center"/>
      <protection hidden="1"/>
    </xf>
    <xf numFmtId="172" fontId="11" fillId="2" borderId="16" xfId="0" applyNumberFormat="1" applyFont="1" applyFill="1" applyBorder="1" applyAlignment="1" applyProtection="1">
      <alignment horizontal="center" vertical="center"/>
      <protection hidden="1"/>
    </xf>
    <xf numFmtId="172" fontId="11" fillId="2" borderId="15" xfId="0" applyNumberFormat="1" applyFont="1" applyFill="1" applyBorder="1" applyAlignment="1" applyProtection="1">
      <alignment horizontal="center" vertical="center"/>
      <protection hidden="1"/>
    </xf>
    <xf numFmtId="172" fontId="11" fillId="2" borderId="17"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172" fontId="11" fillId="2" borderId="13" xfId="0" applyNumberFormat="1" applyFont="1" applyFill="1" applyBorder="1" applyAlignment="1" applyProtection="1">
      <alignment horizontal="center" vertical="center"/>
      <protection hidden="1"/>
    </xf>
    <xf numFmtId="173" fontId="40" fillId="0" borderId="58" xfId="0" applyNumberFormat="1" applyFont="1" applyBorder="1" applyAlignment="1" applyProtection="1">
      <alignment horizontal="center" vertical="top" wrapText="1"/>
      <protection hidden="1"/>
    </xf>
    <xf numFmtId="173" fontId="40" fillId="0" borderId="28" xfId="0" applyNumberFormat="1" applyFont="1" applyBorder="1" applyAlignment="1" applyProtection="1">
      <alignment horizontal="center" vertical="top" wrapText="1"/>
      <protection hidden="1"/>
    </xf>
    <xf numFmtId="0" fontId="40" fillId="0" borderId="58" xfId="0" applyFont="1" applyBorder="1" applyAlignment="1" applyProtection="1">
      <alignment horizontal="center" vertical="top" wrapText="1"/>
      <protection hidden="1"/>
    </xf>
    <xf numFmtId="0" fontId="40" fillId="0" borderId="28" xfId="0" applyFont="1" applyBorder="1" applyAlignment="1" applyProtection="1">
      <alignment horizontal="center" vertical="top" wrapText="1"/>
      <protection hidden="1"/>
    </xf>
    <xf numFmtId="49" fontId="40" fillId="0" borderId="58" xfId="0" applyNumberFormat="1" applyFont="1" applyFill="1" applyBorder="1" applyAlignment="1" applyProtection="1">
      <alignment horizontal="center" vertical="top" wrapText="1"/>
      <protection hidden="1"/>
    </xf>
    <xf numFmtId="49" fontId="40" fillId="0" borderId="28" xfId="0" applyNumberFormat="1" applyFont="1" applyFill="1" applyBorder="1" applyAlignment="1" applyProtection="1">
      <alignment horizontal="center" vertical="top" wrapText="1"/>
      <protection hidden="1"/>
    </xf>
    <xf numFmtId="0" fontId="6" fillId="0" borderId="1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0" borderId="59" xfId="0" applyFont="1" applyFill="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17"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40" fillId="0" borderId="60" xfId="0" applyFont="1" applyFill="1" applyBorder="1" applyAlignment="1" applyProtection="1">
      <alignment horizontal="center" wrapText="1"/>
      <protection hidden="1"/>
    </xf>
    <xf numFmtId="0" fontId="40" fillId="0" borderId="61" xfId="0" applyFont="1" applyFill="1" applyBorder="1" applyAlignment="1" applyProtection="1">
      <alignment horizontal="center" wrapText="1"/>
      <protection hidden="1"/>
    </xf>
    <xf numFmtId="1" fontId="6" fillId="0" borderId="58" xfId="0" applyNumberFormat="1" applyFont="1" applyFill="1" applyBorder="1" applyAlignment="1" applyProtection="1">
      <alignment horizontal="center" vertical="top" wrapText="1"/>
      <protection hidden="1"/>
    </xf>
    <xf numFmtId="1" fontId="6" fillId="0" borderId="28" xfId="0" applyNumberFormat="1" applyFont="1" applyFill="1" applyBorder="1" applyAlignment="1" applyProtection="1">
      <alignment horizontal="center" vertical="top" wrapText="1"/>
      <protection hidden="1"/>
    </xf>
    <xf numFmtId="0" fontId="6" fillId="0" borderId="59" xfId="0" applyFont="1" applyFill="1" applyBorder="1" applyAlignment="1" applyProtection="1">
      <alignment horizontal="center" wrapText="1"/>
      <protection hidden="1"/>
    </xf>
    <xf numFmtId="0" fontId="6" fillId="0" borderId="11"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5" fillId="0" borderId="0" xfId="0" applyFont="1" applyAlignment="1">
      <alignment horizontal="left" wrapText="1"/>
    </xf>
    <xf numFmtId="0" fontId="5" fillId="0" borderId="0" xfId="0" applyFont="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3">
    <dxf>
      <font>
        <color indexed="9"/>
      </font>
    </dxf>
    <dxf>
      <font>
        <color theme="0"/>
      </font>
    </dxf>
    <dxf>
      <fill>
        <patternFill patternType="solid">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F11:AF15" comment="" totalsRowShown="0">
  <autoFilter ref="AF11:AF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D11:AD13" comment="" totalsRowShown="0">
  <autoFilter ref="AD11:AD13"/>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E11:AE13" comment="" totalsRowShown="0">
  <autoFilter ref="AE11:AE13"/>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hyperlink" Target="http://www.motiva.fi/kulutuksennormitu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PageLayoutView="0" workbookViewId="0" topLeftCell="A1">
      <selection activeCell="C13" sqref="C13:I13"/>
    </sheetView>
  </sheetViews>
  <sheetFormatPr defaultColWidth="9.140625" defaultRowHeight="12.75"/>
  <cols>
    <col min="1" max="1" width="3.7109375" style="3" customWidth="1"/>
    <col min="2" max="2" width="33.8515625" style="3" customWidth="1"/>
    <col min="3" max="3" width="10.7109375" style="3" customWidth="1"/>
    <col min="4" max="4" width="2.8515625" style="3" customWidth="1"/>
    <col min="5" max="5" width="13.421875" style="3" customWidth="1"/>
    <col min="6" max="6" width="1.57421875" style="3" customWidth="1"/>
    <col min="7" max="7" width="9.28125" style="3" customWidth="1"/>
    <col min="8" max="8" width="0.9921875" style="3" customWidth="1"/>
    <col min="9" max="9" width="9.28125" style="3" bestFit="1" customWidth="1"/>
    <col min="10" max="10" width="9.140625" style="3" hidden="1" customWidth="1"/>
    <col min="11" max="16384" width="9.140625" style="3" customWidth="1"/>
  </cols>
  <sheetData>
    <row r="1" spans="1:11" ht="32.25" customHeight="1">
      <c r="A1" s="330" t="s">
        <v>1098</v>
      </c>
      <c r="B1" s="330"/>
      <c r="C1" s="330"/>
      <c r="D1" s="330"/>
      <c r="E1" s="330"/>
      <c r="F1" s="330"/>
      <c r="G1" s="330"/>
      <c r="H1" s="330"/>
      <c r="I1" s="330"/>
      <c r="J1" s="252"/>
      <c r="K1" s="253"/>
    </row>
    <row r="2" spans="1:14" ht="15">
      <c r="A2" s="331" t="s">
        <v>1056</v>
      </c>
      <c r="B2" s="331"/>
      <c r="C2" s="331"/>
      <c r="D2" s="331"/>
      <c r="E2" s="331"/>
      <c r="F2" s="256"/>
      <c r="G2" s="257"/>
      <c r="H2" s="257"/>
      <c r="I2" s="257"/>
      <c r="J2" s="251"/>
      <c r="K2" s="253"/>
      <c r="L2" s="57"/>
      <c r="M2" s="57"/>
      <c r="N2" s="57"/>
    </row>
    <row r="3" spans="1:14" ht="15">
      <c r="A3" s="258" t="s">
        <v>1105</v>
      </c>
      <c r="B3" s="254"/>
      <c r="C3" s="254"/>
      <c r="D3" s="254"/>
      <c r="E3" s="254"/>
      <c r="F3" s="254"/>
      <c r="G3" s="254"/>
      <c r="H3" s="254"/>
      <c r="I3" s="254"/>
      <c r="J3" s="251"/>
      <c r="K3" s="253"/>
      <c r="L3" s="57"/>
      <c r="M3" s="57"/>
      <c r="N3" s="57"/>
    </row>
    <row r="4" spans="1:11" ht="7.5" customHeight="1">
      <c r="A4" s="258"/>
      <c r="B4" s="254"/>
      <c r="C4" s="254"/>
      <c r="D4" s="254"/>
      <c r="E4" s="254"/>
      <c r="F4" s="254"/>
      <c r="G4" s="254"/>
      <c r="H4" s="254"/>
      <c r="I4" s="254"/>
      <c r="K4" s="57"/>
    </row>
    <row r="5" spans="1:11" ht="12.75" customHeight="1">
      <c r="A5" s="259" t="s">
        <v>1067</v>
      </c>
      <c r="B5" s="254"/>
      <c r="C5" s="254"/>
      <c r="D5" s="254"/>
      <c r="E5" s="254"/>
      <c r="F5" s="254"/>
      <c r="G5" s="254"/>
      <c r="H5" s="254"/>
      <c r="I5" s="254"/>
      <c r="K5" s="57"/>
    </row>
    <row r="6" spans="1:10" s="56" customFormat="1" ht="15">
      <c r="A6" s="259" t="s">
        <v>1045</v>
      </c>
      <c r="B6" s="255"/>
      <c r="C6" s="255"/>
      <c r="D6" s="255"/>
      <c r="E6" s="255"/>
      <c r="F6" s="255"/>
      <c r="G6" s="255"/>
      <c r="H6" s="255"/>
      <c r="I6" s="255"/>
      <c r="J6" s="191" t="s">
        <v>1041</v>
      </c>
    </row>
    <row r="7" spans="1:12" ht="15">
      <c r="A7" s="259" t="s">
        <v>977</v>
      </c>
      <c r="B7" s="260"/>
      <c r="C7" s="260"/>
      <c r="D7" s="260"/>
      <c r="E7" s="260"/>
      <c r="F7" s="260"/>
      <c r="G7" s="260"/>
      <c r="H7" s="260"/>
      <c r="I7" s="260"/>
      <c r="J7" s="59"/>
      <c r="K7" s="59"/>
      <c r="L7" s="59"/>
    </row>
    <row r="8" spans="3:17" ht="5.25" customHeight="1">
      <c r="C8" s="55"/>
      <c r="K8" s="59"/>
      <c r="L8" s="59"/>
      <c r="M8" s="59"/>
      <c r="N8" s="59"/>
      <c r="O8" s="59"/>
      <c r="P8" s="59"/>
      <c r="Q8" s="59"/>
    </row>
    <row r="9" spans="2:17" ht="12.75" customHeight="1">
      <c r="B9" s="333" t="s">
        <v>974</v>
      </c>
      <c r="C9" s="333"/>
      <c r="D9" s="333"/>
      <c r="E9" s="333"/>
      <c r="F9" s="333"/>
      <c r="G9" s="333"/>
      <c r="H9" s="333"/>
      <c r="I9" s="333"/>
      <c r="K9" s="282"/>
      <c r="L9" s="59"/>
      <c r="M9" s="59"/>
      <c r="N9" s="59"/>
      <c r="O9" s="59"/>
      <c r="P9" s="59"/>
      <c r="Q9" s="59"/>
    </row>
    <row r="10" spans="3:17" ht="5.25" customHeight="1">
      <c r="C10" s="55"/>
      <c r="K10" s="283"/>
      <c r="L10" s="59"/>
      <c r="M10" s="59"/>
      <c r="N10" s="59"/>
      <c r="O10" s="59"/>
      <c r="P10" s="59"/>
      <c r="Q10" s="59"/>
    </row>
    <row r="11" spans="2:17" ht="13.5" customHeight="1">
      <c r="B11" s="280" t="s">
        <v>971</v>
      </c>
      <c r="C11" s="160"/>
      <c r="D11" s="160"/>
      <c r="E11" s="160"/>
      <c r="F11" s="160"/>
      <c r="G11" s="160"/>
      <c r="H11" s="160"/>
      <c r="I11" s="160"/>
      <c r="K11" s="282"/>
      <c r="L11" s="59"/>
      <c r="M11" s="59"/>
      <c r="N11" s="59"/>
      <c r="O11" s="59"/>
      <c r="P11" s="59"/>
      <c r="Q11" s="59"/>
    </row>
    <row r="12" spans="2:17" ht="3.75" customHeight="1">
      <c r="B12" s="160"/>
      <c r="C12" s="160"/>
      <c r="D12" s="160"/>
      <c r="E12" s="160"/>
      <c r="F12" s="160"/>
      <c r="G12" s="160"/>
      <c r="H12" s="160"/>
      <c r="I12" s="160"/>
      <c r="K12" s="59"/>
      <c r="L12" s="59"/>
      <c r="M12" s="59"/>
      <c r="N12" s="59"/>
      <c r="O12" s="59"/>
      <c r="P12" s="59"/>
      <c r="Q12" s="59"/>
    </row>
    <row r="13" spans="2:17" ht="13.5" customHeight="1">
      <c r="B13" s="60" t="s">
        <v>968</v>
      </c>
      <c r="C13" s="335"/>
      <c r="D13" s="335"/>
      <c r="E13" s="335"/>
      <c r="F13" s="335"/>
      <c r="G13" s="335"/>
      <c r="H13" s="335"/>
      <c r="I13" s="335"/>
      <c r="K13" s="59"/>
      <c r="L13" s="59"/>
      <c r="M13" s="59"/>
      <c r="N13" s="59"/>
      <c r="O13" s="59"/>
      <c r="P13" s="59"/>
      <c r="Q13" s="59"/>
    </row>
    <row r="14" spans="2:17" ht="3.75" customHeight="1">
      <c r="B14" s="60"/>
      <c r="C14" s="201"/>
      <c r="D14" s="201"/>
      <c r="E14" s="201"/>
      <c r="F14" s="201"/>
      <c r="G14" s="201"/>
      <c r="H14" s="201"/>
      <c r="I14" s="201"/>
      <c r="K14" s="59"/>
      <c r="L14" s="59"/>
      <c r="M14" s="59"/>
      <c r="N14" s="59"/>
      <c r="O14" s="59"/>
      <c r="P14" s="59"/>
      <c r="Q14" s="59"/>
    </row>
    <row r="15" spans="2:17" ht="13.5" customHeight="1">
      <c r="B15" s="60" t="s">
        <v>1066</v>
      </c>
      <c r="C15" s="288"/>
      <c r="D15" s="201"/>
      <c r="E15" s="201"/>
      <c r="F15" s="201"/>
      <c r="G15" s="201"/>
      <c r="H15" s="201"/>
      <c r="I15" s="201"/>
      <c r="K15" s="282"/>
      <c r="L15" s="59"/>
      <c r="M15" s="59"/>
      <c r="N15" s="59"/>
      <c r="O15" s="59"/>
      <c r="P15" s="59"/>
      <c r="Q15" s="59"/>
    </row>
    <row r="16" spans="2:17" ht="3.75" customHeight="1">
      <c r="B16" s="60"/>
      <c r="C16" s="201"/>
      <c r="D16" s="201"/>
      <c r="E16" s="201"/>
      <c r="F16" s="201"/>
      <c r="G16" s="201"/>
      <c r="H16" s="201"/>
      <c r="I16" s="201"/>
      <c r="K16" s="59"/>
      <c r="L16" s="59"/>
      <c r="M16" s="59"/>
      <c r="N16" s="59"/>
      <c r="O16" s="59"/>
      <c r="P16" s="59"/>
      <c r="Q16" s="59"/>
    </row>
    <row r="17" spans="2:17" ht="13.5" customHeight="1">
      <c r="B17" s="60" t="s">
        <v>969</v>
      </c>
      <c r="C17" s="335"/>
      <c r="D17" s="335"/>
      <c r="E17" s="335"/>
      <c r="F17" s="335"/>
      <c r="G17" s="335"/>
      <c r="H17" s="335"/>
      <c r="I17" s="335"/>
      <c r="K17" s="59"/>
      <c r="L17" s="59"/>
      <c r="M17" s="59"/>
      <c r="N17" s="59"/>
      <c r="O17" s="59"/>
      <c r="P17" s="59"/>
      <c r="Q17" s="59"/>
    </row>
    <row r="18" spans="2:17" ht="3.75" customHeight="1">
      <c r="B18" s="60"/>
      <c r="C18" s="201"/>
      <c r="D18" s="201"/>
      <c r="E18" s="201"/>
      <c r="F18" s="201"/>
      <c r="G18" s="201"/>
      <c r="H18" s="201"/>
      <c r="I18" s="201"/>
      <c r="K18" s="59"/>
      <c r="L18" s="59"/>
      <c r="M18" s="59"/>
      <c r="N18" s="59"/>
      <c r="O18" s="59"/>
      <c r="P18" s="59"/>
      <c r="Q18" s="59"/>
    </row>
    <row r="19" spans="2:17" ht="13.5" customHeight="1">
      <c r="B19" s="60" t="s">
        <v>970</v>
      </c>
      <c r="C19" s="335"/>
      <c r="D19" s="335"/>
      <c r="E19" s="335"/>
      <c r="F19" s="335"/>
      <c r="G19" s="335"/>
      <c r="H19" s="335"/>
      <c r="I19" s="335"/>
      <c r="K19" s="59"/>
      <c r="L19" s="59"/>
      <c r="M19" s="59"/>
      <c r="N19" s="59"/>
      <c r="O19" s="59"/>
      <c r="P19" s="59"/>
      <c r="Q19" s="59"/>
    </row>
    <row r="20" spans="2:17" ht="3.75" customHeight="1">
      <c r="B20" s="60"/>
      <c r="C20" s="201"/>
      <c r="D20" s="201"/>
      <c r="E20" s="201"/>
      <c r="F20" s="201"/>
      <c r="G20" s="201"/>
      <c r="H20" s="201"/>
      <c r="I20" s="201"/>
      <c r="K20" s="59"/>
      <c r="L20" s="59"/>
      <c r="M20" s="59"/>
      <c r="N20" s="59"/>
      <c r="O20" s="59"/>
      <c r="P20" s="59"/>
      <c r="Q20" s="59"/>
    </row>
    <row r="21" spans="2:17" ht="13.5" customHeight="1">
      <c r="B21" s="60" t="s">
        <v>54</v>
      </c>
      <c r="C21" s="335"/>
      <c r="D21" s="335"/>
      <c r="E21" s="335"/>
      <c r="F21" s="335"/>
      <c r="G21" s="335"/>
      <c r="H21" s="335"/>
      <c r="I21" s="335"/>
      <c r="K21" s="59"/>
      <c r="L21" s="59"/>
      <c r="M21" s="59"/>
      <c r="N21" s="59"/>
      <c r="O21" s="59"/>
      <c r="P21" s="59"/>
      <c r="Q21" s="59"/>
    </row>
    <row r="22" spans="2:17" ht="13.5" customHeight="1">
      <c r="B22" s="289"/>
      <c r="C22" s="201"/>
      <c r="D22" s="201"/>
      <c r="E22" s="201"/>
      <c r="F22" s="201"/>
      <c r="G22" s="201"/>
      <c r="H22" s="201"/>
      <c r="I22" s="201"/>
      <c r="K22" s="59"/>
      <c r="L22" s="59"/>
      <c r="M22" s="59"/>
      <c r="N22" s="59"/>
      <c r="O22" s="59"/>
      <c r="P22" s="59"/>
      <c r="Q22" s="59"/>
    </row>
    <row r="23" spans="2:17" ht="13.5" customHeight="1">
      <c r="B23" s="344" t="s">
        <v>972</v>
      </c>
      <c r="C23" s="344"/>
      <c r="D23" s="344"/>
      <c r="E23" s="344"/>
      <c r="F23" s="344"/>
      <c r="G23" s="344"/>
      <c r="H23" s="344"/>
      <c r="I23" s="344"/>
      <c r="K23" s="59"/>
      <c r="L23" s="59"/>
      <c r="M23" s="59"/>
      <c r="N23" s="59"/>
      <c r="O23" s="59"/>
      <c r="P23" s="59"/>
      <c r="Q23" s="59"/>
    </row>
    <row r="24" spans="2:17" ht="3.75" customHeight="1">
      <c r="B24" s="57"/>
      <c r="C24" s="2"/>
      <c r="D24" s="57"/>
      <c r="E24" s="57"/>
      <c r="F24" s="57"/>
      <c r="G24" s="57"/>
      <c r="H24" s="57"/>
      <c r="I24" s="57"/>
      <c r="K24" s="59"/>
      <c r="L24" s="59"/>
      <c r="M24" s="59"/>
      <c r="N24" s="59"/>
      <c r="O24" s="59"/>
      <c r="P24" s="59"/>
      <c r="Q24" s="59"/>
    </row>
    <row r="25" spans="2:17" ht="13.5" customHeight="1">
      <c r="B25" s="60" t="s">
        <v>1049</v>
      </c>
      <c r="C25" s="335"/>
      <c r="D25" s="335"/>
      <c r="E25" s="335"/>
      <c r="F25" s="335"/>
      <c r="G25" s="335"/>
      <c r="H25" s="335"/>
      <c r="I25" s="335"/>
      <c r="K25" s="59"/>
      <c r="L25" s="59"/>
      <c r="M25" s="59"/>
      <c r="N25" s="59"/>
      <c r="O25" s="59"/>
      <c r="P25" s="59"/>
      <c r="Q25" s="59"/>
    </row>
    <row r="26" spans="2:17" ht="3.75" customHeight="1">
      <c r="B26" s="60"/>
      <c r="C26" s="2"/>
      <c r="D26" s="57"/>
      <c r="E26" s="57"/>
      <c r="F26" s="57"/>
      <c r="G26" s="57"/>
      <c r="H26" s="57"/>
      <c r="I26" s="57"/>
      <c r="K26" s="59"/>
      <c r="L26" s="59"/>
      <c r="M26" s="59"/>
      <c r="N26" s="59"/>
      <c r="O26" s="59"/>
      <c r="P26" s="59"/>
      <c r="Q26" s="59"/>
    </row>
    <row r="27" spans="2:17" ht="13.5" customHeight="1">
      <c r="B27" s="60" t="s">
        <v>52</v>
      </c>
      <c r="C27" s="335"/>
      <c r="D27" s="335"/>
      <c r="E27" s="335"/>
      <c r="F27" s="335"/>
      <c r="G27" s="335"/>
      <c r="H27" s="335"/>
      <c r="I27" s="335"/>
      <c r="K27" s="59"/>
      <c r="L27" s="59"/>
      <c r="M27" s="59"/>
      <c r="N27" s="59"/>
      <c r="O27" s="59"/>
      <c r="P27" s="59"/>
      <c r="Q27" s="59"/>
    </row>
    <row r="28" spans="2:17" ht="3.75" customHeight="1">
      <c r="B28" s="60"/>
      <c r="C28" s="201"/>
      <c r="D28" s="201"/>
      <c r="E28" s="201"/>
      <c r="F28" s="201"/>
      <c r="G28" s="201"/>
      <c r="H28" s="201"/>
      <c r="I28" s="201"/>
      <c r="K28" s="59"/>
      <c r="L28" s="59"/>
      <c r="M28" s="59"/>
      <c r="N28" s="59"/>
      <c r="O28" s="59"/>
      <c r="P28" s="59"/>
      <c r="Q28" s="59"/>
    </row>
    <row r="29" spans="2:17" ht="13.5" customHeight="1">
      <c r="B29" s="60" t="s">
        <v>53</v>
      </c>
      <c r="C29" s="335"/>
      <c r="D29" s="335"/>
      <c r="E29" s="335"/>
      <c r="F29" s="335"/>
      <c r="G29" s="335"/>
      <c r="H29" s="335"/>
      <c r="I29" s="335"/>
      <c r="K29" s="59"/>
      <c r="L29" s="59"/>
      <c r="M29" s="59"/>
      <c r="N29" s="59"/>
      <c r="O29" s="59"/>
      <c r="P29" s="59"/>
      <c r="Q29" s="59"/>
    </row>
    <row r="30" spans="3:17" ht="3.75" customHeight="1">
      <c r="C30" s="201"/>
      <c r="D30" s="201"/>
      <c r="E30" s="201"/>
      <c r="F30" s="201"/>
      <c r="G30" s="201"/>
      <c r="H30" s="201"/>
      <c r="I30" s="201"/>
      <c r="K30" s="59"/>
      <c r="L30" s="59"/>
      <c r="M30" s="59"/>
      <c r="N30" s="59"/>
      <c r="O30" s="59"/>
      <c r="P30" s="59"/>
      <c r="Q30" s="59"/>
    </row>
    <row r="31" spans="2:17" ht="13.5" customHeight="1">
      <c r="B31" s="204" t="s">
        <v>1044</v>
      </c>
      <c r="C31" s="201"/>
      <c r="D31" s="201"/>
      <c r="E31" s="201"/>
      <c r="F31" s="201"/>
      <c r="G31" s="201"/>
      <c r="H31" s="201"/>
      <c r="I31" s="201"/>
      <c r="K31" s="59"/>
      <c r="L31" s="59"/>
      <c r="M31" s="59"/>
      <c r="N31" s="59"/>
      <c r="O31" s="59"/>
      <c r="P31" s="59"/>
      <c r="Q31" s="59"/>
    </row>
    <row r="32" spans="2:17" ht="3.75" customHeight="1">
      <c r="B32" s="61"/>
      <c r="C32" s="201"/>
      <c r="D32" s="201"/>
      <c r="E32" s="201"/>
      <c r="F32" s="201"/>
      <c r="G32" s="201"/>
      <c r="H32" s="201"/>
      <c r="I32" s="201"/>
      <c r="K32" s="59"/>
      <c r="L32" s="59"/>
      <c r="M32" s="59"/>
      <c r="N32" s="59"/>
      <c r="O32" s="59"/>
      <c r="P32" s="59"/>
      <c r="Q32" s="59"/>
    </row>
    <row r="33" spans="2:17" ht="24.75" customHeight="1">
      <c r="B33" s="341" t="s">
        <v>1086</v>
      </c>
      <c r="C33" s="341"/>
      <c r="D33" s="341"/>
      <c r="E33" s="341"/>
      <c r="F33" s="341"/>
      <c r="G33" s="341"/>
      <c r="H33" s="341"/>
      <c r="I33" s="341"/>
      <c r="K33" s="253"/>
      <c r="L33" s="59"/>
      <c r="M33" s="59"/>
      <c r="N33" s="59"/>
      <c r="O33" s="59"/>
      <c r="P33" s="59"/>
      <c r="Q33" s="59"/>
    </row>
    <row r="34" spans="2:17" ht="4.5" customHeight="1">
      <c r="B34" s="205"/>
      <c r="C34" s="205"/>
      <c r="D34" s="205"/>
      <c r="E34" s="205"/>
      <c r="F34" s="205"/>
      <c r="G34" s="205"/>
      <c r="H34" s="205"/>
      <c r="I34" s="205"/>
      <c r="K34" s="59"/>
      <c r="L34" s="59"/>
      <c r="M34" s="59"/>
      <c r="N34" s="59"/>
      <c r="O34" s="59"/>
      <c r="P34" s="59"/>
      <c r="Q34" s="59"/>
    </row>
    <row r="35" spans="2:21" ht="13.5" customHeight="1">
      <c r="B35" s="62" t="s">
        <v>978</v>
      </c>
      <c r="C35" s="339"/>
      <c r="D35" s="339"/>
      <c r="E35" s="339"/>
      <c r="F35" s="339"/>
      <c r="G35" s="339"/>
      <c r="H35" s="339"/>
      <c r="I35" s="339"/>
      <c r="K35" s="282"/>
      <c r="R35" s="57"/>
      <c r="S35" s="57"/>
      <c r="T35" s="57"/>
      <c r="U35" s="57"/>
    </row>
    <row r="36" spans="2:11" ht="3.75" customHeight="1">
      <c r="B36" s="62"/>
      <c r="C36" s="202"/>
      <c r="D36" s="202"/>
      <c r="E36" s="202"/>
      <c r="F36" s="202"/>
      <c r="G36" s="202"/>
      <c r="H36" s="202"/>
      <c r="I36" s="202"/>
      <c r="K36" s="59"/>
    </row>
    <row r="37" spans="2:18" ht="12.75" customHeight="1">
      <c r="B37" s="62" t="s">
        <v>52</v>
      </c>
      <c r="C37" s="339"/>
      <c r="D37" s="339"/>
      <c r="E37" s="339"/>
      <c r="F37" s="339"/>
      <c r="G37" s="339"/>
      <c r="H37" s="339"/>
      <c r="I37" s="339"/>
      <c r="K37" s="59"/>
      <c r="L37" s="285"/>
      <c r="M37" s="285"/>
      <c r="N37" s="285"/>
      <c r="O37" s="285"/>
      <c r="P37" s="286"/>
      <c r="Q37" s="55"/>
      <c r="R37" s="55"/>
    </row>
    <row r="38" spans="2:18" ht="3.75" customHeight="1">
      <c r="B38" s="62"/>
      <c r="C38" s="202"/>
      <c r="D38" s="202"/>
      <c r="E38" s="202"/>
      <c r="F38" s="202"/>
      <c r="G38" s="202"/>
      <c r="H38" s="202"/>
      <c r="I38" s="202"/>
      <c r="K38" s="59"/>
      <c r="L38" s="284"/>
      <c r="M38" s="284"/>
      <c r="N38" s="284"/>
      <c r="O38" s="284"/>
      <c r="P38" s="284"/>
      <c r="Q38" s="55"/>
      <c r="R38" s="55"/>
    </row>
    <row r="39" spans="2:18" ht="13.5" customHeight="1">
      <c r="B39" s="62" t="s">
        <v>53</v>
      </c>
      <c r="C39" s="339"/>
      <c r="D39" s="339"/>
      <c r="E39" s="339"/>
      <c r="F39" s="339"/>
      <c r="G39" s="339"/>
      <c r="H39" s="339"/>
      <c r="I39" s="339"/>
      <c r="K39" s="59"/>
      <c r="L39" s="284"/>
      <c r="M39" s="284"/>
      <c r="N39" s="284"/>
      <c r="O39" s="284"/>
      <c r="P39" s="284"/>
      <c r="Q39" s="55"/>
      <c r="R39" s="55"/>
    </row>
    <row r="40" spans="3:18" ht="2.25" customHeight="1">
      <c r="C40" s="201"/>
      <c r="D40" s="201"/>
      <c r="E40" s="201"/>
      <c r="F40" s="201"/>
      <c r="G40" s="201"/>
      <c r="H40" s="201"/>
      <c r="I40" s="201"/>
      <c r="K40" s="59"/>
      <c r="L40" s="284"/>
      <c r="M40" s="284"/>
      <c r="N40" s="284"/>
      <c r="O40" s="284"/>
      <c r="P40" s="284"/>
      <c r="Q40" s="55"/>
      <c r="R40" s="55"/>
    </row>
    <row r="41" spans="2:18" ht="13.5" customHeight="1">
      <c r="B41" s="63"/>
      <c r="C41" s="201"/>
      <c r="D41" s="201"/>
      <c r="E41" s="201"/>
      <c r="F41" s="201"/>
      <c r="G41" s="201"/>
      <c r="H41" s="201"/>
      <c r="I41" s="201"/>
      <c r="K41" s="59"/>
      <c r="L41" s="284"/>
      <c r="M41" s="284"/>
      <c r="N41" s="284"/>
      <c r="O41" s="284"/>
      <c r="P41" s="284"/>
      <c r="Q41" s="55"/>
      <c r="R41" s="55"/>
    </row>
    <row r="42" spans="2:17" ht="12.75">
      <c r="B42" s="337" t="s">
        <v>973</v>
      </c>
      <c r="C42" s="337"/>
      <c r="D42" s="337"/>
      <c r="E42" s="337"/>
      <c r="F42" s="337"/>
      <c r="G42" s="337"/>
      <c r="H42" s="337"/>
      <c r="I42" s="337"/>
      <c r="K42" s="64"/>
      <c r="L42" s="59"/>
      <c r="M42" s="59"/>
      <c r="N42" s="59"/>
      <c r="O42" s="59"/>
      <c r="P42" s="59"/>
      <c r="Q42" s="59"/>
    </row>
    <row r="43" spans="3:17" ht="3.75" customHeight="1">
      <c r="C43" s="57"/>
      <c r="D43" s="57"/>
      <c r="E43" s="57"/>
      <c r="F43" s="57"/>
      <c r="G43" s="57"/>
      <c r="H43" s="57"/>
      <c r="I43" s="57"/>
      <c r="K43" s="64"/>
      <c r="L43" s="64"/>
      <c r="M43" s="64"/>
      <c r="N43" s="64"/>
      <c r="O43" s="64"/>
      <c r="P43" s="64"/>
      <c r="Q43" s="64"/>
    </row>
    <row r="44" spans="2:17" ht="12.75">
      <c r="B44" s="4" t="s">
        <v>41</v>
      </c>
      <c r="C44" s="335"/>
      <c r="D44" s="335"/>
      <c r="E44" s="335"/>
      <c r="F44" s="335"/>
      <c r="G44" s="335"/>
      <c r="H44" s="335"/>
      <c r="I44" s="335"/>
      <c r="K44" s="253"/>
      <c r="L44" s="64"/>
      <c r="M44" s="64"/>
      <c r="N44" s="64"/>
      <c r="O44" s="64"/>
      <c r="P44" s="64"/>
      <c r="Q44" s="64"/>
    </row>
    <row r="45" spans="2:9" ht="4.5" customHeight="1">
      <c r="B45" s="4"/>
      <c r="C45" s="290"/>
      <c r="D45" s="290"/>
      <c r="E45" s="290"/>
      <c r="F45" s="290"/>
      <c r="G45" s="290"/>
      <c r="H45" s="290"/>
      <c r="I45" s="290"/>
    </row>
    <row r="46" spans="2:17" ht="25.5" customHeight="1">
      <c r="B46" s="329" t="s">
        <v>1087</v>
      </c>
      <c r="C46" s="338"/>
      <c r="D46" s="338"/>
      <c r="E46" s="338"/>
      <c r="F46" s="338"/>
      <c r="G46" s="338"/>
      <c r="H46" s="338"/>
      <c r="I46" s="338"/>
      <c r="K46" s="287"/>
      <c r="L46" s="64"/>
      <c r="M46" s="64"/>
      <c r="N46" s="64"/>
      <c r="O46" s="64"/>
      <c r="P46" s="64"/>
      <c r="Q46" s="64"/>
    </row>
    <row r="47" spans="3:17" ht="3.75" customHeight="1">
      <c r="C47" s="57"/>
      <c r="D47" s="57"/>
      <c r="E47" s="57"/>
      <c r="F47" s="57"/>
      <c r="G47" s="57"/>
      <c r="H47" s="57"/>
      <c r="I47" s="57"/>
      <c r="K47" s="64"/>
      <c r="L47" s="64"/>
      <c r="M47" s="64"/>
      <c r="N47" s="64"/>
      <c r="O47" s="64"/>
      <c r="P47" s="64"/>
      <c r="Q47" s="64"/>
    </row>
    <row r="48" spans="2:9" ht="12.75">
      <c r="B48" s="4" t="s">
        <v>32</v>
      </c>
      <c r="C48" s="335"/>
      <c r="D48" s="335"/>
      <c r="E48" s="335"/>
      <c r="F48" s="335"/>
      <c r="G48" s="335"/>
      <c r="H48" s="335"/>
      <c r="I48" s="335"/>
    </row>
    <row r="49" spans="2:9" ht="4.5" customHeight="1">
      <c r="B49" s="4"/>
      <c r="C49" s="290"/>
      <c r="D49" s="290"/>
      <c r="E49" s="290"/>
      <c r="F49" s="290"/>
      <c r="G49" s="290"/>
      <c r="H49" s="290"/>
      <c r="I49" s="290"/>
    </row>
    <row r="50" spans="2:11" ht="12.75">
      <c r="B50" s="4" t="s">
        <v>37</v>
      </c>
      <c r="C50" s="288"/>
      <c r="D50" s="57"/>
      <c r="E50" s="335"/>
      <c r="F50" s="335"/>
      <c r="G50" s="335"/>
      <c r="H50" s="335"/>
      <c r="I50" s="335"/>
      <c r="K50" s="57"/>
    </row>
    <row r="51" spans="3:9" ht="4.5" customHeight="1">
      <c r="C51" s="57"/>
      <c r="D51" s="57"/>
      <c r="E51" s="57"/>
      <c r="F51" s="57"/>
      <c r="G51" s="57"/>
      <c r="H51" s="57"/>
      <c r="I51" s="57"/>
    </row>
    <row r="52" spans="2:9" ht="12.75">
      <c r="B52" s="60" t="s">
        <v>975</v>
      </c>
      <c r="C52" s="65"/>
      <c r="D52" s="57"/>
      <c r="E52" s="58"/>
      <c r="F52" s="57"/>
      <c r="G52" s="57"/>
      <c r="H52" s="57"/>
      <c r="I52" s="57"/>
    </row>
    <row r="53" spans="3:9" ht="4.5" customHeight="1">
      <c r="C53" s="57"/>
      <c r="D53" s="57"/>
      <c r="E53" s="57"/>
      <c r="F53" s="57"/>
      <c r="G53" s="57"/>
      <c r="H53" s="57"/>
      <c r="I53" s="57"/>
    </row>
    <row r="54" spans="2:11" ht="12.75">
      <c r="B54" s="4" t="s">
        <v>36</v>
      </c>
      <c r="C54" s="342"/>
      <c r="D54" s="342"/>
      <c r="E54" s="342"/>
      <c r="F54" s="342"/>
      <c r="G54" s="342"/>
      <c r="H54" s="57"/>
      <c r="I54" s="57"/>
      <c r="J54" s="189">
        <f>IF(C54&gt;0,(VLOOKUP(C54,Luokitukset!K12:L1788,2,FALSE)),"")</f>
      </c>
      <c r="K54" s="57"/>
    </row>
    <row r="55" spans="3:11" ht="5.25" customHeight="1">
      <c r="C55" s="57"/>
      <c r="D55" s="57"/>
      <c r="E55" s="57"/>
      <c r="F55" s="57"/>
      <c r="G55" s="57"/>
      <c r="H55" s="57"/>
      <c r="I55" s="57"/>
      <c r="K55" s="57"/>
    </row>
    <row r="56" spans="2:11" ht="12.75">
      <c r="B56" s="4" t="s">
        <v>38</v>
      </c>
      <c r="C56" s="343"/>
      <c r="D56" s="343"/>
      <c r="E56" s="343"/>
      <c r="F56" s="343"/>
      <c r="G56" s="343"/>
      <c r="H56" s="57"/>
      <c r="I56" s="57"/>
      <c r="J56" s="189">
        <f>IF(C56&gt;0,(VLOOKUP(C56,Luokitukset!F12:G121,2,FALSE)),"")</f>
      </c>
      <c r="K56" s="253"/>
    </row>
    <row r="57" spans="3:7" ht="3" customHeight="1">
      <c r="C57" s="57"/>
      <c r="D57" s="57"/>
      <c r="E57" s="57"/>
      <c r="F57" s="57"/>
      <c r="G57" s="57"/>
    </row>
    <row r="58" spans="2:11" ht="25.5">
      <c r="B58" s="250" t="s">
        <v>1057</v>
      </c>
      <c r="C58" s="332"/>
      <c r="D58" s="332"/>
      <c r="E58" s="332"/>
      <c r="F58" s="332"/>
      <c r="G58" s="332"/>
      <c r="K58" s="253"/>
    </row>
    <row r="59" ht="27.75" customHeight="1">
      <c r="K59" s="293"/>
    </row>
    <row r="60" spans="1:11" ht="12.75">
      <c r="A60" s="55"/>
      <c r="B60" s="262"/>
      <c r="C60" s="262"/>
      <c r="D60" s="262"/>
      <c r="E60" s="262"/>
      <c r="F60" s="262"/>
      <c r="G60" s="262"/>
      <c r="H60" s="262"/>
      <c r="I60" s="262"/>
      <c r="J60" s="211"/>
      <c r="K60" s="261"/>
    </row>
    <row r="61" spans="1:11" ht="4.5" customHeight="1">
      <c r="A61" s="55"/>
      <c r="B61" s="203"/>
      <c r="C61" s="203"/>
      <c r="D61" s="203"/>
      <c r="E61" s="203"/>
      <c r="F61" s="203"/>
      <c r="G61" s="203"/>
      <c r="H61" s="203"/>
      <c r="I61" s="203"/>
      <c r="J61" s="203"/>
      <c r="K61" s="55"/>
    </row>
    <row r="62" spans="1:11" ht="12.75">
      <c r="A62" s="55"/>
      <c r="B62" s="340" t="s">
        <v>1058</v>
      </c>
      <c r="C62" s="340"/>
      <c r="D62" s="340"/>
      <c r="E62" s="340"/>
      <c r="F62" s="340"/>
      <c r="G62" s="340"/>
      <c r="H62" s="340"/>
      <c r="I62" s="340"/>
      <c r="J62" s="168"/>
      <c r="K62" s="261"/>
    </row>
    <row r="63" spans="1:11" ht="4.5" customHeight="1">
      <c r="A63" s="55"/>
      <c r="B63" s="61"/>
      <c r="C63" s="208"/>
      <c r="D63" s="208"/>
      <c r="E63" s="208"/>
      <c r="F63" s="208"/>
      <c r="G63" s="208"/>
      <c r="H63" s="208"/>
      <c r="I63" s="208"/>
      <c r="J63" s="190"/>
      <c r="K63" s="55"/>
    </row>
    <row r="64" spans="1:11" ht="15.75" customHeight="1">
      <c r="A64" s="55"/>
      <c r="B64" s="336" t="s">
        <v>1088</v>
      </c>
      <c r="C64" s="336"/>
      <c r="D64" s="336"/>
      <c r="E64" s="336"/>
      <c r="F64" s="336"/>
      <c r="G64" s="336"/>
      <c r="H64" s="336"/>
      <c r="I64" s="336"/>
      <c r="J64" s="59"/>
      <c r="K64" s="253"/>
    </row>
    <row r="65" spans="1:11" ht="15.75" customHeight="1">
      <c r="A65" s="55"/>
      <c r="B65" s="336"/>
      <c r="C65" s="336"/>
      <c r="D65" s="336"/>
      <c r="E65" s="336"/>
      <c r="F65" s="336"/>
      <c r="G65" s="336"/>
      <c r="H65" s="336"/>
      <c r="I65" s="336"/>
      <c r="J65" s="59"/>
      <c r="K65" s="55"/>
    </row>
    <row r="66" spans="1:11" ht="15.75" customHeight="1">
      <c r="A66" s="55"/>
      <c r="B66" s="336"/>
      <c r="C66" s="336"/>
      <c r="D66" s="336"/>
      <c r="E66" s="336"/>
      <c r="F66" s="336"/>
      <c r="G66" s="336"/>
      <c r="H66" s="336"/>
      <c r="I66" s="336"/>
      <c r="J66" s="59"/>
      <c r="K66" s="55"/>
    </row>
    <row r="67" spans="1:11" ht="12.75">
      <c r="A67" s="55"/>
      <c r="B67" s="61"/>
      <c r="C67" s="208"/>
      <c r="D67" s="208"/>
      <c r="E67" s="208"/>
      <c r="F67" s="208"/>
      <c r="G67" s="208"/>
      <c r="H67" s="208"/>
      <c r="I67" s="208"/>
      <c r="J67" s="190"/>
      <c r="K67" s="55"/>
    </row>
    <row r="68" spans="1:11" ht="13.5" customHeight="1">
      <c r="A68" s="55"/>
      <c r="B68" s="62" t="s">
        <v>986</v>
      </c>
      <c r="C68" s="334"/>
      <c r="D68" s="334"/>
      <c r="E68" s="334"/>
      <c r="F68" s="334"/>
      <c r="G68" s="334"/>
      <c r="H68" s="334"/>
      <c r="I68" s="334"/>
      <c r="J68" s="203"/>
      <c r="K68" s="55"/>
    </row>
    <row r="69" spans="1:11" ht="4.5" customHeight="1">
      <c r="A69" s="55"/>
      <c r="B69" s="62"/>
      <c r="C69" s="209"/>
      <c r="D69" s="209"/>
      <c r="E69" s="209"/>
      <c r="F69" s="209"/>
      <c r="G69" s="209"/>
      <c r="H69" s="209"/>
      <c r="I69" s="209"/>
      <c r="J69" s="203"/>
      <c r="K69" s="55"/>
    </row>
    <row r="70" spans="1:11" ht="13.5" customHeight="1">
      <c r="A70" s="55"/>
      <c r="B70" s="62" t="s">
        <v>964</v>
      </c>
      <c r="C70" s="334"/>
      <c r="D70" s="334"/>
      <c r="E70" s="334"/>
      <c r="F70" s="334"/>
      <c r="G70" s="334"/>
      <c r="H70" s="334"/>
      <c r="I70" s="334"/>
      <c r="J70" s="203"/>
      <c r="K70" s="55"/>
    </row>
    <row r="71" spans="1:11" ht="4.5" customHeight="1">
      <c r="A71" s="55"/>
      <c r="B71" s="62"/>
      <c r="C71" s="209"/>
      <c r="D71" s="209"/>
      <c r="E71" s="209"/>
      <c r="F71" s="209"/>
      <c r="G71" s="209"/>
      <c r="H71" s="209"/>
      <c r="I71" s="209"/>
      <c r="J71" s="203"/>
      <c r="K71" s="55"/>
    </row>
    <row r="72" spans="1:11" ht="13.5" customHeight="1">
      <c r="A72" s="55"/>
      <c r="B72" s="62" t="s">
        <v>965</v>
      </c>
      <c r="C72" s="334"/>
      <c r="D72" s="334"/>
      <c r="E72" s="334"/>
      <c r="F72" s="334"/>
      <c r="G72" s="334"/>
      <c r="H72" s="334"/>
      <c r="I72" s="334"/>
      <c r="J72" s="203"/>
      <c r="K72" s="55"/>
    </row>
    <row r="73" spans="1:11" ht="4.5" customHeight="1">
      <c r="A73" s="55"/>
      <c r="B73" s="62"/>
      <c r="C73" s="209"/>
      <c r="D73" s="209"/>
      <c r="E73" s="209"/>
      <c r="F73" s="209"/>
      <c r="G73" s="209"/>
      <c r="H73" s="209"/>
      <c r="I73" s="209"/>
      <c r="J73" s="203"/>
      <c r="K73" s="55"/>
    </row>
    <row r="74" spans="1:11" ht="13.5" customHeight="1">
      <c r="A74" s="55"/>
      <c r="B74" s="62" t="s">
        <v>966</v>
      </c>
      <c r="C74" s="334"/>
      <c r="D74" s="334"/>
      <c r="E74" s="334"/>
      <c r="F74" s="334"/>
      <c r="G74" s="334"/>
      <c r="H74" s="334"/>
      <c r="I74" s="334"/>
      <c r="J74" s="203"/>
      <c r="K74" s="55"/>
    </row>
    <row r="75" spans="1:11" ht="4.5" customHeight="1">
      <c r="A75" s="55"/>
      <c r="B75" s="62"/>
      <c r="C75" s="209"/>
      <c r="D75" s="209"/>
      <c r="E75" s="209"/>
      <c r="F75" s="209"/>
      <c r="G75" s="209"/>
      <c r="H75" s="209"/>
      <c r="I75" s="209"/>
      <c r="J75" s="203"/>
      <c r="K75" s="55"/>
    </row>
    <row r="76" spans="1:11" ht="13.5" customHeight="1">
      <c r="A76" s="55"/>
      <c r="B76" s="62" t="s">
        <v>967</v>
      </c>
      <c r="C76" s="334"/>
      <c r="D76" s="334"/>
      <c r="E76" s="334"/>
      <c r="F76" s="334"/>
      <c r="G76" s="334"/>
      <c r="H76" s="334"/>
      <c r="I76" s="334"/>
      <c r="J76" s="203"/>
      <c r="K76" s="55"/>
    </row>
    <row r="77" spans="1:11" ht="4.5" customHeight="1">
      <c r="A77" s="55"/>
      <c r="B77" s="4"/>
      <c r="C77" s="203"/>
      <c r="D77" s="203"/>
      <c r="E77" s="203"/>
      <c r="F77" s="203"/>
      <c r="G77" s="203"/>
      <c r="H77" s="203"/>
      <c r="I77" s="203"/>
      <c r="J77" s="203"/>
      <c r="K77" s="55"/>
    </row>
    <row r="78" spans="1:11" ht="7.5" customHeight="1">
      <c r="A78" s="55"/>
      <c r="B78" s="210"/>
      <c r="C78" s="210"/>
      <c r="D78" s="210"/>
      <c r="E78" s="210"/>
      <c r="F78" s="210"/>
      <c r="G78" s="210"/>
      <c r="H78" s="210"/>
      <c r="I78" s="210"/>
      <c r="J78" s="210"/>
      <c r="K78" s="55"/>
    </row>
    <row r="79" spans="1:11" ht="12.75">
      <c r="A79" s="55"/>
      <c r="K79" s="55"/>
    </row>
    <row r="80" spans="2:11" ht="12.75">
      <c r="B80" s="281" t="s">
        <v>1089</v>
      </c>
      <c r="C80" s="57"/>
      <c r="D80" s="57"/>
      <c r="E80" s="57"/>
      <c r="F80" s="57"/>
      <c r="G80" s="57"/>
      <c r="H80" s="57"/>
      <c r="I80" s="57"/>
      <c r="K80" s="55"/>
    </row>
    <row r="81" spans="2:9" ht="4.5" customHeight="1">
      <c r="B81" s="248"/>
      <c r="C81" s="57"/>
      <c r="D81" s="57"/>
      <c r="E81" s="57"/>
      <c r="F81" s="57"/>
      <c r="G81" s="57"/>
      <c r="H81" s="57"/>
      <c r="I81" s="57"/>
    </row>
    <row r="82" spans="2:9" ht="33.75" customHeight="1">
      <c r="B82" s="249" t="s">
        <v>1059</v>
      </c>
      <c r="C82" s="332"/>
      <c r="D82" s="332"/>
      <c r="E82" s="332"/>
      <c r="F82" s="332"/>
      <c r="G82" s="332"/>
      <c r="H82" s="332"/>
      <c r="I82" s="332"/>
    </row>
    <row r="83" spans="2:9" ht="12.75">
      <c r="B83" s="210"/>
      <c r="C83" s="210"/>
      <c r="D83" s="210"/>
      <c r="E83" s="210"/>
      <c r="F83" s="210"/>
      <c r="G83" s="210"/>
      <c r="H83" s="210"/>
      <c r="I83" s="210"/>
    </row>
  </sheetData>
  <sheetProtection sheet="1" selectLockedCells="1"/>
  <mergeCells count="31">
    <mergeCell ref="C13:I13"/>
    <mergeCell ref="C17:I17"/>
    <mergeCell ref="C19:I19"/>
    <mergeCell ref="C21:I21"/>
    <mergeCell ref="C29:I29"/>
    <mergeCell ref="B23:I23"/>
    <mergeCell ref="C25:I25"/>
    <mergeCell ref="C35:I35"/>
    <mergeCell ref="C37:I37"/>
    <mergeCell ref="B62:I62"/>
    <mergeCell ref="B33:I33"/>
    <mergeCell ref="C54:G54"/>
    <mergeCell ref="C56:G56"/>
    <mergeCell ref="C39:I39"/>
    <mergeCell ref="E50:I50"/>
    <mergeCell ref="C68:I68"/>
    <mergeCell ref="C70:I70"/>
    <mergeCell ref="B42:I42"/>
    <mergeCell ref="C44:I44"/>
    <mergeCell ref="C48:I48"/>
    <mergeCell ref="C46:I46"/>
    <mergeCell ref="A1:I1"/>
    <mergeCell ref="A2:E2"/>
    <mergeCell ref="C58:G58"/>
    <mergeCell ref="C82:I82"/>
    <mergeCell ref="B9:I9"/>
    <mergeCell ref="C72:I72"/>
    <mergeCell ref="C74:I74"/>
    <mergeCell ref="C76:I76"/>
    <mergeCell ref="C27:I27"/>
    <mergeCell ref="B64:I66"/>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rakennus A, paineilman käyttö, rakennuksen A lämmitysjärjestelmä tms."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allowBlank="1" showInputMessage="1" showErrorMessage="1" prompt="Kohdekatselmusraportin valmistumispäivämäärä" sqref="C52"/>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Valitse arvo listalta&#10;&#10;Mikäli kohdekatselmuksen kohteena ei ole rakennus/koko toimipaikka vaan esim. teollisuusprosessi, jätetään tämä kohta tyhjäksi." error="Arvo on valittava listalta" sqref="C56:G56">
      <formula1>Rakennustyyppi</formula1>
    </dataValidation>
    <dataValidation allowBlank="1" showInputMessage="1" showErrorMessage="1" prompt="Kohteen nimellä tarkoitetaan katselmoitavaa toimipaikkaa, esim. KOy Energiatie 5, Helsingin terästehdas tai Kaupungin ala-aste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93"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AB64"/>
  <sheetViews>
    <sheetView showGridLines="0" zoomScalePageLayoutView="0" workbookViewId="0" topLeftCell="A10">
      <selection activeCell="Y34" sqref="Y34"/>
    </sheetView>
  </sheetViews>
  <sheetFormatPr defaultColWidth="9.140625" defaultRowHeight="12.75"/>
  <cols>
    <col min="1" max="1" width="5.00390625" style="0" customWidth="1"/>
    <col min="4" max="4" width="12.140625" style="0" customWidth="1"/>
    <col min="5" max="5" width="0.85546875" style="0" customWidth="1"/>
    <col min="6" max="6" width="11.421875" style="0" customWidth="1"/>
    <col min="7" max="7" width="0.42578125" style="0" customWidth="1"/>
    <col min="8" max="8" width="11.8515625" style="0" customWidth="1"/>
    <col min="9" max="9" width="5.8515625" style="0" customWidth="1"/>
    <col min="11" max="11" width="0.85546875" style="0" customWidth="1"/>
    <col min="12" max="12" width="9.7109375" style="0" customWidth="1"/>
    <col min="16" max="16" width="1.57421875" style="1" customWidth="1"/>
    <col min="18" max="18" width="6.28125" style="1" customWidth="1"/>
    <col min="19" max="19" width="0" style="0" hidden="1" customWidth="1"/>
    <col min="20" max="20" width="1.57421875" style="1" hidden="1" customWidth="1"/>
    <col min="21" max="21" width="0" style="0" hidden="1" customWidth="1"/>
    <col min="22" max="22" width="1.57421875" style="1" customWidth="1"/>
  </cols>
  <sheetData>
    <row r="1" spans="1:12" ht="33" customHeight="1">
      <c r="A1" s="330" t="s">
        <v>1098</v>
      </c>
      <c r="B1" s="330"/>
      <c r="C1" s="330"/>
      <c r="D1" s="330"/>
      <c r="E1" s="330"/>
      <c r="F1" s="330"/>
      <c r="G1" s="330"/>
      <c r="H1" s="330"/>
      <c r="I1" s="330"/>
      <c r="J1" s="330"/>
      <c r="K1" s="330"/>
      <c r="L1" s="330"/>
    </row>
    <row r="2" spans="1:12" ht="15">
      <c r="A2" s="345" t="s">
        <v>1056</v>
      </c>
      <c r="B2" s="345"/>
      <c r="C2" s="345"/>
      <c r="D2" s="345"/>
      <c r="E2" s="345"/>
      <c r="F2" s="345"/>
      <c r="G2" s="345"/>
      <c r="H2" s="345"/>
      <c r="I2" s="345"/>
      <c r="J2" s="303"/>
      <c r="K2" s="303"/>
      <c r="L2" s="303"/>
    </row>
    <row r="3" spans="1:12" ht="15">
      <c r="A3" s="258" t="str">
        <f>Perustiedot!$A$3</f>
        <v>Lomakkeen päiväys 19.3.2015</v>
      </c>
      <c r="B3" s="304"/>
      <c r="C3" s="304"/>
      <c r="D3" s="304"/>
      <c r="E3" s="304"/>
      <c r="F3" s="304"/>
      <c r="G3" s="304"/>
      <c r="H3" s="304"/>
      <c r="I3" s="303"/>
      <c r="J3" s="303"/>
      <c r="K3" s="303"/>
      <c r="L3" s="303"/>
    </row>
    <row r="4" spans="1:12" ht="4.5" customHeight="1">
      <c r="A4" s="258"/>
      <c r="B4" s="304"/>
      <c r="C4" s="304"/>
      <c r="D4" s="304"/>
      <c r="E4" s="304"/>
      <c r="F4" s="304"/>
      <c r="G4" s="304"/>
      <c r="H4" s="304"/>
      <c r="I4" s="303"/>
      <c r="J4" s="303"/>
      <c r="K4" s="303"/>
      <c r="L4" s="303"/>
    </row>
    <row r="5" spans="1:24" ht="15">
      <c r="A5" s="259" t="str">
        <f>Perustiedot!A5</f>
        <v>Yrityksen energiakatselmus</v>
      </c>
      <c r="B5" s="257"/>
      <c r="C5" s="257"/>
      <c r="D5" s="257"/>
      <c r="E5" s="257"/>
      <c r="F5" s="304"/>
      <c r="G5" s="305"/>
      <c r="H5" s="304"/>
      <c r="I5" s="252"/>
      <c r="J5" s="252"/>
      <c r="K5" s="252"/>
      <c r="L5" s="252"/>
      <c r="M5" s="5"/>
      <c r="N5" s="5"/>
      <c r="O5" s="5"/>
      <c r="P5" s="6"/>
      <c r="Q5" s="5"/>
      <c r="R5" s="6"/>
      <c r="S5" s="5"/>
      <c r="T5" s="6"/>
      <c r="U5" s="5"/>
      <c r="V5" s="6"/>
      <c r="W5" s="5"/>
      <c r="X5" s="5"/>
    </row>
    <row r="6" spans="1:24" ht="15.75" customHeight="1">
      <c r="A6" s="259" t="s">
        <v>1046</v>
      </c>
      <c r="B6" s="257"/>
      <c r="C6" s="257"/>
      <c r="D6" s="257"/>
      <c r="E6" s="257"/>
      <c r="F6" s="304"/>
      <c r="G6" s="305"/>
      <c r="H6" s="304"/>
      <c r="I6" s="252"/>
      <c r="J6" s="252"/>
      <c r="K6" s="252"/>
      <c r="L6" s="252"/>
      <c r="M6" s="5"/>
      <c r="N6" s="5"/>
      <c r="O6" s="5"/>
      <c r="P6" s="6"/>
      <c r="Q6" s="5"/>
      <c r="R6" s="6"/>
      <c r="S6" s="5"/>
      <c r="T6" s="6"/>
      <c r="U6" s="5"/>
      <c r="V6" s="6"/>
      <c r="W6" s="5"/>
      <c r="X6" s="5"/>
    </row>
    <row r="7" spans="1:24" ht="15.75" customHeight="1">
      <c r="A7" s="297" t="s">
        <v>55</v>
      </c>
      <c r="B7" s="257"/>
      <c r="C7" s="257"/>
      <c r="D7" s="257"/>
      <c r="E7" s="257"/>
      <c r="F7" s="257"/>
      <c r="G7" s="257"/>
      <c r="H7" s="257">
        <f>Perustiedot!C44</f>
        <v>0</v>
      </c>
      <c r="I7" s="252"/>
      <c r="J7" s="252"/>
      <c r="K7" s="252"/>
      <c r="L7" s="252"/>
      <c r="M7" s="5"/>
      <c r="N7" s="306" t="s">
        <v>51</v>
      </c>
      <c r="O7" s="216"/>
      <c r="P7" s="217"/>
      <c r="Q7" s="216"/>
      <c r="R7" s="217"/>
      <c r="S7" s="5"/>
      <c r="T7" s="6"/>
      <c r="U7" s="5"/>
      <c r="V7" s="6"/>
      <c r="W7" s="5"/>
      <c r="X7" s="5"/>
    </row>
    <row r="8" spans="1:24" ht="11.25" customHeight="1">
      <c r="A8" s="5"/>
      <c r="B8" s="5"/>
      <c r="C8" s="5"/>
      <c r="D8" s="5"/>
      <c r="E8" s="5"/>
      <c r="F8" s="5"/>
      <c r="G8" s="5"/>
      <c r="H8" s="5"/>
      <c r="I8" s="5"/>
      <c r="J8" s="5"/>
      <c r="K8" s="5"/>
      <c r="L8" s="5"/>
      <c r="M8" s="5"/>
      <c r="N8" s="135"/>
      <c r="O8" s="135"/>
      <c r="P8" s="54"/>
      <c r="Q8" s="135"/>
      <c r="R8" s="54"/>
      <c r="S8" s="135"/>
      <c r="T8" s="54"/>
      <c r="U8" s="135"/>
      <c r="V8" s="54"/>
      <c r="W8" s="5"/>
      <c r="X8" s="5"/>
    </row>
    <row r="9" spans="1:24" ht="12.75">
      <c r="A9" s="5"/>
      <c r="B9" s="362" t="s">
        <v>1064</v>
      </c>
      <c r="C9" s="363"/>
      <c r="D9" s="363"/>
      <c r="E9" s="363"/>
      <c r="F9" s="363"/>
      <c r="G9" s="363"/>
      <c r="H9" s="363"/>
      <c r="I9" s="363"/>
      <c r="J9" s="363"/>
      <c r="K9" s="363"/>
      <c r="L9" s="364"/>
      <c r="M9" s="5"/>
      <c r="W9" s="5"/>
      <c r="X9" s="5"/>
    </row>
    <row r="10" spans="1:24" ht="18" customHeight="1">
      <c r="A10" s="5"/>
      <c r="B10" s="365"/>
      <c r="C10" s="366"/>
      <c r="D10" s="366"/>
      <c r="E10" s="366"/>
      <c r="F10" s="366"/>
      <c r="G10" s="366"/>
      <c r="H10" s="366"/>
      <c r="I10" s="366"/>
      <c r="J10" s="366"/>
      <c r="K10" s="366"/>
      <c r="L10" s="367"/>
      <c r="M10" s="5"/>
      <c r="W10" s="5"/>
      <c r="X10" s="5"/>
    </row>
    <row r="11" spans="1:24" ht="12.75">
      <c r="A11" s="5"/>
      <c r="B11" s="241" t="s">
        <v>0</v>
      </c>
      <c r="C11" s="242"/>
      <c r="D11" s="359" t="s">
        <v>1</v>
      </c>
      <c r="E11" s="360"/>
      <c r="F11" s="360"/>
      <c r="G11" s="360"/>
      <c r="H11" s="360"/>
      <c r="I11" s="361"/>
      <c r="J11" s="243"/>
      <c r="K11" s="243"/>
      <c r="L11" s="244"/>
      <c r="M11" s="5"/>
      <c r="W11" s="5"/>
      <c r="X11" s="5"/>
    </row>
    <row r="12" spans="1:24" ht="4.5" customHeight="1">
      <c r="A12" s="5"/>
      <c r="B12" s="7"/>
      <c r="C12" s="8"/>
      <c r="D12" s="9"/>
      <c r="E12" s="9"/>
      <c r="F12" s="10"/>
      <c r="G12" s="10"/>
      <c r="H12" s="10"/>
      <c r="I12" s="8"/>
      <c r="J12" s="10"/>
      <c r="K12" s="10"/>
      <c r="L12" s="11"/>
      <c r="M12" s="5"/>
      <c r="N12" s="5"/>
      <c r="O12" s="5"/>
      <c r="P12" s="6"/>
      <c r="Q12" s="5"/>
      <c r="R12" s="6"/>
      <c r="S12" s="5"/>
      <c r="T12" s="6"/>
      <c r="U12" s="5"/>
      <c r="V12" s="6"/>
      <c r="W12" s="5"/>
      <c r="X12" s="5"/>
    </row>
    <row r="13" spans="1:24" ht="12.75">
      <c r="A13" s="5"/>
      <c r="B13" s="230" t="str">
        <f>IF(ISNUMBER(B64),(YEAR(Perustiedot!C52))-1,"Syötä vuosi")</f>
        <v>Syötä vuosi</v>
      </c>
      <c r="C13" s="12"/>
      <c r="D13" s="13"/>
      <c r="E13" s="13"/>
      <c r="F13" s="13"/>
      <c r="G13" s="13"/>
      <c r="H13" s="13"/>
      <c r="I13" s="12"/>
      <c r="J13" s="13"/>
      <c r="K13" s="13"/>
      <c r="L13" s="12"/>
      <c r="M13" s="5"/>
      <c r="N13" s="5"/>
      <c r="O13" s="5"/>
      <c r="P13" s="6"/>
      <c r="Q13" s="5"/>
      <c r="R13" s="6"/>
      <c r="S13" s="5"/>
      <c r="T13" s="6"/>
      <c r="U13" s="5"/>
      <c r="V13" s="6"/>
      <c r="W13" s="5"/>
      <c r="X13" s="5"/>
    </row>
    <row r="14" spans="1:24" ht="12.75" customHeight="1">
      <c r="A14" s="5"/>
      <c r="B14" s="14" t="s">
        <v>48</v>
      </c>
      <c r="C14" s="15"/>
      <c r="D14" s="16"/>
      <c r="E14" s="16"/>
      <c r="F14" s="15"/>
      <c r="G14" s="17"/>
      <c r="H14" s="16"/>
      <c r="I14" s="15"/>
      <c r="J14" s="182"/>
      <c r="K14" s="28"/>
      <c r="L14" s="29"/>
      <c r="M14" s="5"/>
      <c r="N14" s="5"/>
      <c r="O14" s="5"/>
      <c r="P14" s="6"/>
      <c r="Q14" s="5"/>
      <c r="R14" s="6"/>
      <c r="S14" s="5"/>
      <c r="T14" s="6"/>
      <c r="U14" s="5"/>
      <c r="V14" s="6"/>
      <c r="W14" s="5"/>
      <c r="X14" s="5"/>
    </row>
    <row r="15" spans="1:24" ht="12.75" customHeight="1">
      <c r="A15" s="5"/>
      <c r="B15" s="22">
        <f>D42+D46+D48+D50+D52</f>
        <v>0</v>
      </c>
      <c r="C15" s="19" t="s">
        <v>2</v>
      </c>
      <c r="D15" s="20">
        <f>Toimenpiteet!J44</f>
        <v>0</v>
      </c>
      <c r="E15" s="20"/>
      <c r="F15" s="15" t="s">
        <v>2</v>
      </c>
      <c r="G15" s="17"/>
      <c r="H15" s="20">
        <f>+IF(B15&lt;&gt;0,D15/B15*100,"")</f>
      </c>
      <c r="I15" s="15" t="s">
        <v>4</v>
      </c>
      <c r="J15" s="22"/>
      <c r="K15" s="183"/>
      <c r="L15" s="21"/>
      <c r="M15" s="5"/>
      <c r="N15" s="294" t="s">
        <v>1076</v>
      </c>
      <c r="O15" s="5"/>
      <c r="P15" s="6"/>
      <c r="Q15" s="5"/>
      <c r="R15" s="6"/>
      <c r="S15" s="5"/>
      <c r="T15" s="6"/>
      <c r="U15" s="5"/>
      <c r="V15" s="6"/>
      <c r="W15" s="5"/>
      <c r="X15" s="5"/>
    </row>
    <row r="16" spans="1:24" ht="12.75" customHeight="1">
      <c r="A16" s="5"/>
      <c r="B16" s="240">
        <f>F42+F46+F48+F50+F52</f>
        <v>0</v>
      </c>
      <c r="C16" s="19" t="s">
        <v>44</v>
      </c>
      <c r="D16" s="20">
        <f>Toimenpiteet!L44+Toimenpiteet!M44</f>
        <v>0</v>
      </c>
      <c r="E16" s="20"/>
      <c r="F16" s="19" t="s">
        <v>44</v>
      </c>
      <c r="G16" s="17"/>
      <c r="H16" s="20">
        <f>+IF(B16&lt;&gt;0,D16/B16*100,"")</f>
      </c>
      <c r="I16" s="15" t="s">
        <v>4</v>
      </c>
      <c r="J16" s="184"/>
      <c r="K16" s="185"/>
      <c r="L16" s="21"/>
      <c r="M16" s="5"/>
      <c r="N16" s="294" t="s">
        <v>50</v>
      </c>
      <c r="O16" s="5"/>
      <c r="P16" s="6"/>
      <c r="Q16" s="5"/>
      <c r="R16" s="6"/>
      <c r="S16" s="5"/>
      <c r="T16" s="6"/>
      <c r="U16" s="5"/>
      <c r="V16" s="6"/>
      <c r="W16" s="5"/>
      <c r="X16" s="5"/>
    </row>
    <row r="17" spans="1:24" ht="12.75" customHeight="1">
      <c r="A17" s="5"/>
      <c r="B17" s="22"/>
      <c r="C17" s="19"/>
      <c r="D17" s="20"/>
      <c r="E17" s="20"/>
      <c r="F17" s="15"/>
      <c r="G17" s="17"/>
      <c r="H17" s="23"/>
      <c r="I17" s="15"/>
      <c r="J17" s="184"/>
      <c r="K17" s="185"/>
      <c r="L17" s="21"/>
      <c r="M17" s="5"/>
      <c r="N17" s="5"/>
      <c r="O17" s="5"/>
      <c r="P17" s="6"/>
      <c r="Q17" s="5"/>
      <c r="R17" s="6"/>
      <c r="S17" s="5"/>
      <c r="T17" s="6"/>
      <c r="U17" s="5"/>
      <c r="V17" s="6"/>
      <c r="W17" s="5"/>
      <c r="X17" s="5"/>
    </row>
    <row r="18" spans="1:24" ht="12.75" customHeight="1">
      <c r="A18" s="5"/>
      <c r="B18" s="24" t="s">
        <v>39</v>
      </c>
      <c r="C18" s="25"/>
      <c r="D18" s="26"/>
      <c r="E18" s="26"/>
      <c r="F18" s="27"/>
      <c r="G18" s="28"/>
      <c r="H18" s="28"/>
      <c r="I18" s="27"/>
      <c r="J18" s="186"/>
      <c r="K18" s="17"/>
      <c r="L18" s="18"/>
      <c r="M18" s="5"/>
      <c r="N18" s="5"/>
      <c r="O18" s="5"/>
      <c r="P18" s="6"/>
      <c r="Q18" s="5"/>
      <c r="R18" s="6"/>
      <c r="S18" s="5"/>
      <c r="T18" s="6"/>
      <c r="U18" s="5"/>
      <c r="V18" s="6"/>
      <c r="W18" s="5"/>
      <c r="X18" s="5"/>
    </row>
    <row r="19" spans="1:24" ht="12.75" customHeight="1">
      <c r="A19" s="5"/>
      <c r="B19" s="231"/>
      <c r="C19" s="19" t="s">
        <v>2</v>
      </c>
      <c r="D19" s="20">
        <f>Toimenpiteet!N44</f>
        <v>0</v>
      </c>
      <c r="E19" s="20"/>
      <c r="F19" s="15" t="s">
        <v>2</v>
      </c>
      <c r="G19" s="17"/>
      <c r="H19" s="20">
        <f>+IF(B19&lt;&gt;0,D19/B19*100,"")</f>
      </c>
      <c r="I19" s="15" t="s">
        <v>4</v>
      </c>
      <c r="J19" s="22"/>
      <c r="K19" s="183"/>
      <c r="L19" s="21"/>
      <c r="M19" s="5"/>
      <c r="N19" s="294" t="s">
        <v>1077</v>
      </c>
      <c r="O19" s="5"/>
      <c r="P19" s="6"/>
      <c r="Q19" s="5"/>
      <c r="R19" s="6"/>
      <c r="S19" s="5"/>
      <c r="T19" s="6"/>
      <c r="U19" s="5"/>
      <c r="V19" s="6"/>
      <c r="W19" s="5"/>
      <c r="X19" s="5"/>
    </row>
    <row r="20" spans="1:25" ht="12.75" customHeight="1">
      <c r="A20" s="5"/>
      <c r="B20" s="232"/>
      <c r="C20" s="19" t="s">
        <v>44</v>
      </c>
      <c r="D20" s="20">
        <f>Toimenpiteet!P44+Toimenpiteet!Q44</f>
        <v>0</v>
      </c>
      <c r="E20" s="20"/>
      <c r="F20" s="19" t="s">
        <v>44</v>
      </c>
      <c r="G20" s="17"/>
      <c r="H20" s="20">
        <f>+IF(B20&lt;&gt;0,D20/B20*100,"")</f>
      </c>
      <c r="I20" s="15" t="s">
        <v>4</v>
      </c>
      <c r="J20" s="184"/>
      <c r="K20" s="185"/>
      <c r="L20" s="18"/>
      <c r="M20" s="5"/>
      <c r="N20" s="294" t="s">
        <v>1099</v>
      </c>
      <c r="O20" s="5"/>
      <c r="P20" s="5"/>
      <c r="Q20" s="5"/>
      <c r="R20" s="5"/>
      <c r="S20" s="5"/>
      <c r="T20" s="5"/>
      <c r="U20" s="5"/>
      <c r="V20" s="5"/>
      <c r="W20" s="5"/>
      <c r="X20" s="5"/>
      <c r="Y20" s="5"/>
    </row>
    <row r="21" spans="1:24" ht="12.75" customHeight="1">
      <c r="A21" s="5"/>
      <c r="B21" s="22"/>
      <c r="C21" s="19"/>
      <c r="D21" s="20"/>
      <c r="E21" s="20"/>
      <c r="F21" s="15"/>
      <c r="G21" s="17"/>
      <c r="H21" s="23" t="s">
        <v>3</v>
      </c>
      <c r="I21" s="15"/>
      <c r="J21" s="184"/>
      <c r="K21" s="185"/>
      <c r="L21" s="18"/>
      <c r="M21" s="5"/>
      <c r="N21" s="5"/>
      <c r="O21" s="5"/>
      <c r="P21" s="6"/>
      <c r="Q21" s="5"/>
      <c r="R21" s="6"/>
      <c r="S21" s="5"/>
      <c r="T21" s="6"/>
      <c r="U21" s="5"/>
      <c r="V21" s="6"/>
      <c r="W21" s="5"/>
      <c r="X21" s="5"/>
    </row>
    <row r="22" spans="1:24" ht="12.75" customHeight="1">
      <c r="A22" s="5"/>
      <c r="B22" s="24" t="s">
        <v>1038</v>
      </c>
      <c r="C22" s="25"/>
      <c r="D22" s="30"/>
      <c r="E22" s="30"/>
      <c r="F22" s="27"/>
      <c r="G22" s="28"/>
      <c r="H22" s="31"/>
      <c r="I22" s="27"/>
      <c r="J22" s="234"/>
      <c r="K22" s="185"/>
      <c r="L22" s="18"/>
      <c r="M22" s="5"/>
      <c r="N22" s="5"/>
      <c r="O22" s="5"/>
      <c r="P22" s="6"/>
      <c r="Q22" s="5"/>
      <c r="R22" s="6"/>
      <c r="S22" s="5"/>
      <c r="T22" s="6"/>
      <c r="U22" s="5"/>
      <c r="V22" s="6"/>
      <c r="W22" s="5"/>
      <c r="X22" s="5"/>
    </row>
    <row r="23" spans="1:24" ht="12.75" customHeight="1">
      <c r="A23" s="5"/>
      <c r="B23" s="231"/>
      <c r="C23" s="19" t="s">
        <v>2</v>
      </c>
      <c r="D23" s="20">
        <f>Toimenpiteet!R44</f>
        <v>0</v>
      </c>
      <c r="E23" s="20"/>
      <c r="F23" s="19" t="s">
        <v>2</v>
      </c>
      <c r="G23" s="17"/>
      <c r="H23" s="20">
        <f>+IF(B23&lt;&gt;0,D23/B23*100,"")</f>
      </c>
      <c r="I23" s="15" t="s">
        <v>4</v>
      </c>
      <c r="J23" s="22"/>
      <c r="K23" s="183"/>
      <c r="L23" s="21"/>
      <c r="M23" s="5"/>
      <c r="N23" s="135"/>
      <c r="O23" s="135"/>
      <c r="P23" s="54"/>
      <c r="Q23" s="135"/>
      <c r="R23" s="54"/>
      <c r="S23" s="5"/>
      <c r="T23" s="6"/>
      <c r="U23" s="5"/>
      <c r="V23" s="6"/>
      <c r="W23" s="5"/>
      <c r="X23" s="5"/>
    </row>
    <row r="24" spans="1:24" ht="12.75" customHeight="1">
      <c r="A24" s="5"/>
      <c r="B24" s="232"/>
      <c r="C24" s="19" t="s">
        <v>44</v>
      </c>
      <c r="D24" s="20">
        <f>Toimenpiteet!S44+Toimenpiteet!T44</f>
        <v>0</v>
      </c>
      <c r="E24" s="20"/>
      <c r="F24" s="19" t="s">
        <v>44</v>
      </c>
      <c r="G24" s="17"/>
      <c r="H24" s="20">
        <f>+IF(B24&lt;&gt;0,D24/B24*100,"")</f>
      </c>
      <c r="I24" s="15" t="s">
        <v>4</v>
      </c>
      <c r="J24" s="234"/>
      <c r="K24" s="185"/>
      <c r="L24" s="18"/>
      <c r="M24" s="5"/>
      <c r="N24" s="5"/>
      <c r="O24" s="5"/>
      <c r="P24" s="6"/>
      <c r="Q24" s="5"/>
      <c r="R24" s="6"/>
      <c r="S24" s="5"/>
      <c r="T24" s="6"/>
      <c r="U24" s="5"/>
      <c r="V24" s="6"/>
      <c r="W24" s="5"/>
      <c r="X24" s="5"/>
    </row>
    <row r="25" spans="1:24" ht="12.75" customHeight="1">
      <c r="A25" s="5"/>
      <c r="B25" s="22"/>
      <c r="C25" s="19"/>
      <c r="D25" s="20"/>
      <c r="E25" s="20"/>
      <c r="F25" s="32"/>
      <c r="G25" s="17"/>
      <c r="H25" s="23"/>
      <c r="I25" s="15"/>
      <c r="J25" s="235"/>
      <c r="K25" s="187"/>
      <c r="L25" s="188"/>
      <c r="M25" s="5"/>
      <c r="N25" s="5"/>
      <c r="O25" s="5"/>
      <c r="P25" s="6"/>
      <c r="Q25" s="5"/>
      <c r="R25" s="6"/>
      <c r="S25" s="5"/>
      <c r="T25" s="6"/>
      <c r="U25" s="5"/>
      <c r="V25" s="6"/>
      <c r="W25" s="5"/>
      <c r="X25" s="5"/>
    </row>
    <row r="26" spans="1:24" ht="12.75" customHeight="1">
      <c r="A26" s="5"/>
      <c r="B26" s="24" t="s">
        <v>1037</v>
      </c>
      <c r="C26" s="25"/>
      <c r="D26" s="30"/>
      <c r="E26" s="30"/>
      <c r="F26" s="27"/>
      <c r="G26" s="28"/>
      <c r="H26" s="31"/>
      <c r="I26" s="27"/>
      <c r="J26" s="234"/>
      <c r="K26" s="185"/>
      <c r="L26" s="18"/>
      <c r="M26" s="5"/>
      <c r="N26" s="5"/>
      <c r="O26" s="5"/>
      <c r="P26" s="6"/>
      <c r="Q26" s="5"/>
      <c r="R26" s="6"/>
      <c r="S26" s="5"/>
      <c r="T26" s="6"/>
      <c r="U26" s="5"/>
      <c r="V26" s="6"/>
      <c r="W26" s="5"/>
      <c r="X26" s="5"/>
    </row>
    <row r="27" spans="1:24" ht="12.75" customHeight="1">
      <c r="A27" s="5"/>
      <c r="B27" s="231"/>
      <c r="C27" s="19" t="s">
        <v>7</v>
      </c>
      <c r="D27" s="20">
        <f>Toimenpiteet!U44</f>
        <v>0</v>
      </c>
      <c r="E27" s="20"/>
      <c r="F27" s="15" t="s">
        <v>7</v>
      </c>
      <c r="G27" s="17"/>
      <c r="H27" s="20">
        <f>+IF(B27&lt;&gt;0,D27/B27*100,"")</f>
      </c>
      <c r="I27" s="15" t="s">
        <v>4</v>
      </c>
      <c r="J27" s="22"/>
      <c r="K27" s="183"/>
      <c r="L27" s="21"/>
      <c r="M27" s="5"/>
      <c r="N27" s="5"/>
      <c r="O27" s="5"/>
      <c r="P27" s="6"/>
      <c r="Q27" s="5"/>
      <c r="R27" s="6"/>
      <c r="S27" s="5"/>
      <c r="T27" s="6"/>
      <c r="U27" s="5"/>
      <c r="V27" s="6"/>
      <c r="W27" s="5"/>
      <c r="X27" s="5"/>
    </row>
    <row r="28" spans="1:24" ht="12.75" customHeight="1">
      <c r="A28" s="5"/>
      <c r="B28" s="232"/>
      <c r="C28" s="19" t="s">
        <v>44</v>
      </c>
      <c r="D28" s="20">
        <f>Toimenpiteet!V44</f>
        <v>0</v>
      </c>
      <c r="E28" s="20"/>
      <c r="F28" s="19" t="s">
        <v>44</v>
      </c>
      <c r="G28" s="17"/>
      <c r="H28" s="20">
        <f>+IF(B28&lt;&gt;0,D28/B28*100,"")</f>
      </c>
      <c r="I28" s="15" t="s">
        <v>4</v>
      </c>
      <c r="J28" s="234"/>
      <c r="K28" s="185"/>
      <c r="L28" s="18"/>
      <c r="M28" s="5"/>
      <c r="N28" s="5"/>
      <c r="O28" s="5"/>
      <c r="P28" s="6"/>
      <c r="Q28" s="5"/>
      <c r="R28" s="6"/>
      <c r="S28" s="5"/>
      <c r="T28" s="6"/>
      <c r="U28" s="5"/>
      <c r="V28" s="6"/>
      <c r="W28" s="5"/>
      <c r="X28" s="5"/>
    </row>
    <row r="29" spans="1:24" ht="12.75" customHeight="1">
      <c r="A29" s="5"/>
      <c r="B29" s="22"/>
      <c r="C29" s="19"/>
      <c r="D29" s="20"/>
      <c r="E29" s="20"/>
      <c r="F29" s="32"/>
      <c r="G29" s="17"/>
      <c r="H29" s="23"/>
      <c r="I29" s="15"/>
      <c r="J29" s="234"/>
      <c r="K29" s="185"/>
      <c r="L29" s="18"/>
      <c r="M29" s="5"/>
      <c r="N29" s="5"/>
      <c r="O29" s="5"/>
      <c r="P29" s="6"/>
      <c r="Q29" s="5"/>
      <c r="R29" s="6"/>
      <c r="S29" s="5"/>
      <c r="T29" s="6"/>
      <c r="U29" s="5"/>
      <c r="V29" s="6"/>
      <c r="W29" s="5"/>
      <c r="X29" s="5"/>
    </row>
    <row r="30" spans="1:24" ht="12.75">
      <c r="A30" s="5"/>
      <c r="B30" s="136" t="s">
        <v>8</v>
      </c>
      <c r="C30" s="137"/>
      <c r="D30" s="138" t="s">
        <v>9</v>
      </c>
      <c r="E30" s="138"/>
      <c r="F30" s="138"/>
      <c r="G30" s="138"/>
      <c r="H30" s="138"/>
      <c r="I30" s="137"/>
      <c r="J30" s="138" t="s">
        <v>10</v>
      </c>
      <c r="K30" s="138"/>
      <c r="L30" s="139"/>
      <c r="M30" s="5"/>
      <c r="N30" s="5"/>
      <c r="O30" s="5"/>
      <c r="P30" s="6"/>
      <c r="Q30" s="5"/>
      <c r="R30" s="6"/>
      <c r="S30" s="5"/>
      <c r="T30" s="6"/>
      <c r="U30" s="5"/>
      <c r="V30" s="6"/>
      <c r="W30" s="5"/>
      <c r="X30" s="5"/>
    </row>
    <row r="31" spans="1:24" ht="12.75">
      <c r="A31" s="5"/>
      <c r="B31" s="140"/>
      <c r="C31" s="141"/>
      <c r="D31" s="142"/>
      <c r="E31" s="142"/>
      <c r="F31" s="142"/>
      <c r="G31" s="142"/>
      <c r="H31" s="142"/>
      <c r="I31" s="141"/>
      <c r="J31" s="142"/>
      <c r="K31" s="142"/>
      <c r="L31" s="143"/>
      <c r="M31" s="5"/>
      <c r="N31" s="5"/>
      <c r="O31" s="5"/>
      <c r="P31" s="6"/>
      <c r="Q31" s="5"/>
      <c r="R31" s="6"/>
      <c r="S31" s="5"/>
      <c r="T31" s="6"/>
      <c r="U31" s="5"/>
      <c r="V31" s="6"/>
      <c r="W31" s="5"/>
      <c r="X31" s="5"/>
    </row>
    <row r="32" spans="1:24" ht="12.75">
      <c r="A32" s="5"/>
      <c r="B32" s="33"/>
      <c r="C32" s="34"/>
      <c r="D32" s="35"/>
      <c r="E32" s="35"/>
      <c r="F32" s="36"/>
      <c r="G32" s="37"/>
      <c r="H32" s="38"/>
      <c r="I32" s="36"/>
      <c r="J32" s="38"/>
      <c r="K32" s="38"/>
      <c r="L32" s="39"/>
      <c r="M32" s="5"/>
      <c r="N32" s="5"/>
      <c r="O32" s="5"/>
      <c r="P32" s="6"/>
      <c r="Q32" s="5"/>
      <c r="R32" s="6"/>
      <c r="S32" s="5"/>
      <c r="T32" s="6"/>
      <c r="U32" s="5"/>
      <c r="V32" s="6"/>
      <c r="W32" s="5"/>
      <c r="X32" s="5"/>
    </row>
    <row r="33" spans="1:24" ht="12.75">
      <c r="A33" s="5"/>
      <c r="B33" s="40">
        <f>B16+B20+B28+B24</f>
        <v>0</v>
      </c>
      <c r="C33" s="34" t="s">
        <v>6</v>
      </c>
      <c r="D33" s="41">
        <f>D16+D20+D28+D24</f>
        <v>0</v>
      </c>
      <c r="E33" s="41"/>
      <c r="F33" s="36" t="s">
        <v>6</v>
      </c>
      <c r="G33" s="37"/>
      <c r="H33" s="20">
        <f>+IF(B33&lt;&gt;0,D33/B33*100,"")</f>
      </c>
      <c r="I33" s="42" t="s">
        <v>4</v>
      </c>
      <c r="J33" s="35">
        <f>Toimenpiteet!G44</f>
        <v>0</v>
      </c>
      <c r="K33" s="35"/>
      <c r="L33" s="39" t="s">
        <v>5</v>
      </c>
      <c r="M33" s="5"/>
      <c r="N33" s="5"/>
      <c r="O33" s="5"/>
      <c r="P33" s="6"/>
      <c r="Q33" s="5"/>
      <c r="R33" s="6"/>
      <c r="S33" s="5"/>
      <c r="T33" s="6"/>
      <c r="U33" s="5"/>
      <c r="V33" s="6"/>
      <c r="W33" s="5"/>
      <c r="X33" s="5"/>
    </row>
    <row r="34" spans="1:24" ht="12.75">
      <c r="A34" s="5"/>
      <c r="B34" s="43"/>
      <c r="C34" s="19"/>
      <c r="D34" s="44"/>
      <c r="E34" s="44"/>
      <c r="F34" s="15"/>
      <c r="G34" s="17"/>
      <c r="H34" s="45" t="s">
        <v>3</v>
      </c>
      <c r="I34" s="15"/>
      <c r="J34" s="45"/>
      <c r="K34" s="45"/>
      <c r="L34" s="18"/>
      <c r="M34" s="5"/>
      <c r="N34" s="5"/>
      <c r="O34" s="5"/>
      <c r="P34" s="6"/>
      <c r="Q34" s="5"/>
      <c r="R34" s="6"/>
      <c r="S34" s="5"/>
      <c r="T34" s="6"/>
      <c r="U34" s="5"/>
      <c r="V34" s="6"/>
      <c r="W34" s="5"/>
      <c r="X34" s="5"/>
    </row>
    <row r="35" spans="1:24" ht="6.75" customHeight="1">
      <c r="A35" s="5"/>
      <c r="B35" s="46"/>
      <c r="C35" s="47"/>
      <c r="D35" s="48"/>
      <c r="E35" s="48"/>
      <c r="F35" s="47"/>
      <c r="G35" s="48"/>
      <c r="H35" s="48"/>
      <c r="I35" s="47"/>
      <c r="J35" s="48"/>
      <c r="K35" s="48"/>
      <c r="L35" s="47"/>
      <c r="M35" s="5"/>
      <c r="N35" s="5"/>
      <c r="O35" s="5"/>
      <c r="P35" s="6"/>
      <c r="Q35" s="5"/>
      <c r="R35" s="6"/>
      <c r="S35" s="5"/>
      <c r="T35" s="6"/>
      <c r="U35" s="5"/>
      <c r="V35" s="6"/>
      <c r="W35" s="5"/>
      <c r="X35" s="5"/>
    </row>
    <row r="36" spans="1:24" ht="15" customHeight="1">
      <c r="A36" s="5"/>
      <c r="B36" s="5"/>
      <c r="C36" s="5"/>
      <c r="D36" s="5"/>
      <c r="E36" s="5"/>
      <c r="F36" s="5"/>
      <c r="G36" s="5"/>
      <c r="H36" s="5"/>
      <c r="I36" s="5"/>
      <c r="J36" s="5"/>
      <c r="K36" s="5"/>
      <c r="L36" s="5"/>
      <c r="M36" s="5"/>
      <c r="N36" s="5"/>
      <c r="O36" s="5"/>
      <c r="P36" s="6"/>
      <c r="Q36" s="5"/>
      <c r="R36" s="6"/>
      <c r="S36" s="5"/>
      <c r="T36" s="6"/>
      <c r="U36" s="5"/>
      <c r="V36" s="6"/>
      <c r="W36" s="5"/>
      <c r="X36" s="5"/>
    </row>
    <row r="37" spans="1:28" s="1" customFormat="1" ht="27.75" customHeight="1">
      <c r="A37" s="6"/>
      <c r="B37" s="346" t="s">
        <v>1100</v>
      </c>
      <c r="C37" s="347"/>
      <c r="D37" s="347"/>
      <c r="E37" s="347"/>
      <c r="F37" s="347"/>
      <c r="G37" s="347"/>
      <c r="H37" s="347"/>
      <c r="I37" s="347"/>
      <c r="J37" s="347"/>
      <c r="K37" s="347"/>
      <c r="L37" s="348"/>
      <c r="M37" s="6"/>
      <c r="N37" s="352" t="s">
        <v>1104</v>
      </c>
      <c r="O37" s="352"/>
      <c r="P37" s="352"/>
      <c r="Q37" s="352"/>
      <c r="R37" s="352"/>
      <c r="S37" s="352"/>
      <c r="T37" s="352"/>
      <c r="U37" s="352"/>
      <c r="V37" s="352"/>
      <c r="W37" s="352"/>
      <c r="X37" s="352"/>
      <c r="Y37" s="352"/>
      <c r="Z37" s="352"/>
      <c r="AA37" s="352"/>
      <c r="AB37" s="352"/>
    </row>
    <row r="38" spans="1:24" ht="27.75" customHeight="1">
      <c r="A38" s="5"/>
      <c r="B38" s="353" t="s">
        <v>1039</v>
      </c>
      <c r="C38" s="354"/>
      <c r="D38" s="354"/>
      <c r="E38" s="354"/>
      <c r="F38" s="355"/>
      <c r="G38" s="49"/>
      <c r="H38" s="356" t="s">
        <v>1040</v>
      </c>
      <c r="I38" s="357"/>
      <c r="J38" s="357"/>
      <c r="K38" s="357"/>
      <c r="L38" s="358"/>
      <c r="M38" s="5"/>
      <c r="N38" s="327" t="s">
        <v>1103</v>
      </c>
      <c r="O38" s="5"/>
      <c r="P38" s="6"/>
      <c r="Q38" s="5"/>
      <c r="R38" s="6"/>
      <c r="S38" s="5"/>
      <c r="T38" s="6"/>
      <c r="U38" s="5"/>
      <c r="V38" s="6"/>
      <c r="W38" s="5"/>
      <c r="X38" s="5"/>
    </row>
    <row r="39" spans="1:24" ht="12.75">
      <c r="A39" s="5"/>
      <c r="B39" s="308"/>
      <c r="C39" s="309"/>
      <c r="D39" s="310" t="s">
        <v>42</v>
      </c>
      <c r="E39" s="310"/>
      <c r="F39" s="311" t="s">
        <v>45</v>
      </c>
      <c r="G39" s="51"/>
      <c r="H39" s="317"/>
      <c r="I39" s="318"/>
      <c r="J39" s="310" t="s">
        <v>42</v>
      </c>
      <c r="K39" s="310"/>
      <c r="L39" s="311" t="s">
        <v>45</v>
      </c>
      <c r="M39" s="5"/>
      <c r="N39" s="5"/>
      <c r="O39" s="5"/>
      <c r="P39" s="6"/>
      <c r="Q39" s="5"/>
      <c r="R39" s="6"/>
      <c r="S39" s="5"/>
      <c r="T39" s="6"/>
      <c r="U39" s="5"/>
      <c r="V39" s="6"/>
      <c r="W39" s="5"/>
      <c r="X39" s="5"/>
    </row>
    <row r="40" spans="1:24" ht="12.75">
      <c r="A40" s="5"/>
      <c r="B40" s="312"/>
      <c r="C40" s="6"/>
      <c r="D40" s="50" t="s">
        <v>2</v>
      </c>
      <c r="E40" s="50"/>
      <c r="F40" s="313" t="s">
        <v>44</v>
      </c>
      <c r="G40" s="52"/>
      <c r="H40" s="312"/>
      <c r="I40" s="6"/>
      <c r="J40" s="50" t="s">
        <v>2</v>
      </c>
      <c r="K40" s="50"/>
      <c r="L40" s="313" t="s">
        <v>44</v>
      </c>
      <c r="M40" s="5"/>
      <c r="N40" s="245"/>
      <c r="O40" s="5"/>
      <c r="P40" s="6"/>
      <c r="Q40" s="5"/>
      <c r="R40" s="6"/>
      <c r="S40" s="5"/>
      <c r="T40" s="6"/>
      <c r="U40" s="5"/>
      <c r="V40" s="6"/>
      <c r="W40" s="5"/>
      <c r="X40" s="5"/>
    </row>
    <row r="41" spans="1:24" ht="6" customHeight="1">
      <c r="A41" s="5"/>
      <c r="B41" s="312"/>
      <c r="C41" s="6"/>
      <c r="D41" s="50"/>
      <c r="E41" s="50"/>
      <c r="F41" s="313"/>
      <c r="G41" s="52"/>
      <c r="H41" s="312"/>
      <c r="I41" s="6"/>
      <c r="J41" s="6"/>
      <c r="K41" s="6"/>
      <c r="L41" s="316"/>
      <c r="M41" s="5"/>
      <c r="N41" s="5"/>
      <c r="O41" s="5"/>
      <c r="P41" s="6"/>
      <c r="Q41" s="5"/>
      <c r="R41" s="6"/>
      <c r="S41" s="5"/>
      <c r="T41" s="6"/>
      <c r="U41" s="5"/>
      <c r="V41" s="6"/>
      <c r="W41" s="5"/>
      <c r="X41" s="5"/>
    </row>
    <row r="42" spans="1:24" ht="12.75" customHeight="1">
      <c r="A42" s="5"/>
      <c r="B42" s="314" t="s">
        <v>1101</v>
      </c>
      <c r="C42" s="6"/>
      <c r="D42" s="291"/>
      <c r="E42" s="50"/>
      <c r="F42" s="315"/>
      <c r="G42" s="50"/>
      <c r="H42" s="319"/>
      <c r="I42" s="320" t="s">
        <v>43</v>
      </c>
      <c r="J42" s="291"/>
      <c r="K42" s="50"/>
      <c r="L42" s="315"/>
      <c r="M42" s="5"/>
      <c r="N42" s="326" t="s">
        <v>1078</v>
      </c>
      <c r="O42" s="6"/>
      <c r="P42" s="6"/>
      <c r="Q42" s="6"/>
      <c r="R42" s="6"/>
      <c r="S42" s="6"/>
      <c r="T42" s="6"/>
      <c r="U42" s="6"/>
      <c r="V42" s="6"/>
      <c r="W42" s="6"/>
      <c r="X42" s="6"/>
    </row>
    <row r="43" spans="1:24" ht="5.25" customHeight="1">
      <c r="A43" s="5"/>
      <c r="B43" s="314"/>
      <c r="C43" s="6"/>
      <c r="D43" s="50"/>
      <c r="E43" s="50"/>
      <c r="F43" s="313"/>
      <c r="G43" s="52"/>
      <c r="H43" s="319"/>
      <c r="I43" s="6"/>
      <c r="J43" s="6"/>
      <c r="K43" s="6"/>
      <c r="L43" s="316"/>
      <c r="M43" s="5"/>
      <c r="N43" s="6"/>
      <c r="O43" s="6"/>
      <c r="P43" s="6"/>
      <c r="Q43" s="6"/>
      <c r="R43" s="6"/>
      <c r="S43" s="6"/>
      <c r="T43" s="6"/>
      <c r="U43" s="6"/>
      <c r="V43" s="6"/>
      <c r="W43" s="54"/>
      <c r="X43" s="6"/>
    </row>
    <row r="44" spans="1:24" ht="12.75">
      <c r="A44" s="5"/>
      <c r="B44" s="314" t="s">
        <v>40</v>
      </c>
      <c r="C44" s="6"/>
      <c r="D44" s="50"/>
      <c r="E44" s="50"/>
      <c r="F44" s="313"/>
      <c r="G44" s="52"/>
      <c r="H44" s="319"/>
      <c r="I44" s="6"/>
      <c r="J44" s="6"/>
      <c r="K44" s="6"/>
      <c r="L44" s="321"/>
      <c r="M44" s="3"/>
      <c r="N44" s="55"/>
      <c r="O44" s="55"/>
      <c r="P44" s="55"/>
      <c r="Q44" s="55"/>
      <c r="R44" s="55"/>
      <c r="S44" s="55"/>
      <c r="T44" s="55"/>
      <c r="U44" s="55"/>
      <c r="V44" s="55"/>
      <c r="W44" s="2"/>
      <c r="X44" s="6"/>
    </row>
    <row r="45" spans="1:24" ht="1.5" customHeight="1">
      <c r="A45" s="5"/>
      <c r="B45" s="314"/>
      <c r="C45" s="6"/>
      <c r="D45" s="50"/>
      <c r="E45" s="50"/>
      <c r="F45" s="313"/>
      <c r="G45" s="52"/>
      <c r="H45" s="319"/>
      <c r="I45" s="6"/>
      <c r="J45" s="6"/>
      <c r="K45" s="6"/>
      <c r="L45" s="321"/>
      <c r="M45" s="3"/>
      <c r="N45" s="55"/>
      <c r="O45" s="55"/>
      <c r="P45" s="55"/>
      <c r="Q45" s="55"/>
      <c r="R45" s="55"/>
      <c r="S45" s="55"/>
      <c r="T45" s="55"/>
      <c r="U45" s="55"/>
      <c r="V45" s="55"/>
      <c r="W45" s="2"/>
      <c r="X45" s="6"/>
    </row>
    <row r="46" spans="1:24" ht="12.75">
      <c r="A46" s="5"/>
      <c r="B46" s="312" t="s">
        <v>1052</v>
      </c>
      <c r="C46" s="6"/>
      <c r="D46" s="291"/>
      <c r="E46" s="50"/>
      <c r="F46" s="315"/>
      <c r="G46" s="52"/>
      <c r="H46" s="319"/>
      <c r="I46" s="6"/>
      <c r="J46" s="6"/>
      <c r="K46" s="6"/>
      <c r="L46" s="321"/>
      <c r="M46" s="3"/>
      <c r="N46" s="55"/>
      <c r="O46" s="55"/>
      <c r="P46" s="55"/>
      <c r="Q46" s="55"/>
      <c r="R46" s="55"/>
      <c r="S46" s="55"/>
      <c r="T46" s="55"/>
      <c r="U46" s="55"/>
      <c r="V46" s="55"/>
      <c r="W46" s="2"/>
      <c r="X46" s="6"/>
    </row>
    <row r="47" spans="1:24" s="1" customFormat="1" ht="4.5" customHeight="1">
      <c r="A47" s="6"/>
      <c r="B47" s="312"/>
      <c r="C47" s="6"/>
      <c r="D47" s="50"/>
      <c r="E47" s="50"/>
      <c r="F47" s="313"/>
      <c r="G47" s="50"/>
      <c r="H47" s="319"/>
      <c r="I47" s="6"/>
      <c r="J47" s="6"/>
      <c r="K47" s="6"/>
      <c r="L47" s="321"/>
      <c r="M47" s="55"/>
      <c r="N47" s="55"/>
      <c r="O47" s="55"/>
      <c r="P47" s="55"/>
      <c r="Q47" s="55"/>
      <c r="R47" s="55"/>
      <c r="S47" s="55"/>
      <c r="T47" s="55"/>
      <c r="U47" s="55"/>
      <c r="V47" s="55"/>
      <c r="W47" s="2"/>
      <c r="X47" s="6"/>
    </row>
    <row r="48" spans="1:24" ht="12.75">
      <c r="A48" s="5"/>
      <c r="B48" s="312" t="s">
        <v>46</v>
      </c>
      <c r="C48" s="6"/>
      <c r="D48" s="291"/>
      <c r="E48" s="50"/>
      <c r="F48" s="315"/>
      <c r="G48" s="52"/>
      <c r="H48" s="319"/>
      <c r="I48" s="6"/>
      <c r="J48" s="6"/>
      <c r="K48" s="6"/>
      <c r="L48" s="321"/>
      <c r="M48" s="3"/>
      <c r="O48" s="55"/>
      <c r="P48" s="55"/>
      <c r="Q48" s="55"/>
      <c r="R48" s="55"/>
      <c r="S48" s="55"/>
      <c r="T48" s="55"/>
      <c r="U48" s="55"/>
      <c r="V48" s="55"/>
      <c r="W48" s="2"/>
      <c r="X48" s="6"/>
    </row>
    <row r="49" spans="1:24" s="1" customFormat="1" ht="4.5" customHeight="1">
      <c r="A49" s="6"/>
      <c r="B49" s="312"/>
      <c r="C49" s="6"/>
      <c r="D49" s="50"/>
      <c r="E49" s="50"/>
      <c r="F49" s="313"/>
      <c r="G49" s="50"/>
      <c r="H49" s="319"/>
      <c r="I49" s="6"/>
      <c r="J49" s="6"/>
      <c r="K49" s="6"/>
      <c r="L49" s="321"/>
      <c r="M49" s="55"/>
      <c r="N49"/>
      <c r="O49" s="55"/>
      <c r="P49" s="55"/>
      <c r="Q49" s="55"/>
      <c r="R49" s="55"/>
      <c r="S49" s="55"/>
      <c r="T49" s="55"/>
      <c r="U49" s="55"/>
      <c r="V49" s="55"/>
      <c r="W49" s="2"/>
      <c r="X49" s="6"/>
    </row>
    <row r="50" spans="1:24" ht="12.75">
      <c r="A50" s="5"/>
      <c r="B50" s="312" t="s">
        <v>47</v>
      </c>
      <c r="C50" s="6"/>
      <c r="D50" s="291"/>
      <c r="E50" s="50"/>
      <c r="F50" s="315"/>
      <c r="G50" s="52"/>
      <c r="H50" s="319"/>
      <c r="I50" s="6"/>
      <c r="J50" s="6"/>
      <c r="K50" s="6"/>
      <c r="L50" s="321"/>
      <c r="M50" s="3"/>
      <c r="S50" s="55"/>
      <c r="T50" s="55"/>
      <c r="U50" s="55"/>
      <c r="V50" s="55"/>
      <c r="W50" s="2"/>
      <c r="X50" s="6"/>
    </row>
    <row r="51" spans="1:24" s="1" customFormat="1" ht="4.5" customHeight="1">
      <c r="A51" s="6"/>
      <c r="B51" s="312"/>
      <c r="C51" s="6"/>
      <c r="D51" s="50"/>
      <c r="E51" s="50"/>
      <c r="F51" s="313"/>
      <c r="G51" s="50"/>
      <c r="H51" s="319"/>
      <c r="I51" s="6"/>
      <c r="J51" s="6"/>
      <c r="K51" s="6"/>
      <c r="L51" s="321"/>
      <c r="M51" s="55"/>
      <c r="N51"/>
      <c r="O51"/>
      <c r="P51"/>
      <c r="Q51"/>
      <c r="R51"/>
      <c r="S51"/>
      <c r="T51"/>
      <c r="U51"/>
      <c r="V51"/>
      <c r="W51"/>
      <c r="X51" s="6"/>
    </row>
    <row r="52" spans="1:24" ht="12.75">
      <c r="A52" s="5"/>
      <c r="B52" s="325" t="s">
        <v>1075</v>
      </c>
      <c r="C52" s="6"/>
      <c r="D52" s="291"/>
      <c r="E52" s="50"/>
      <c r="F52" s="315"/>
      <c r="G52" s="52"/>
      <c r="H52" s="322"/>
      <c r="I52" s="1"/>
      <c r="J52" s="6"/>
      <c r="K52" s="6"/>
      <c r="L52" s="321"/>
      <c r="M52" s="3"/>
      <c r="P52"/>
      <c r="R52"/>
      <c r="T52"/>
      <c r="V52"/>
      <c r="X52" s="6"/>
    </row>
    <row r="53" spans="1:24" s="1" customFormat="1" ht="4.5" customHeight="1">
      <c r="A53" s="6"/>
      <c r="B53" s="312"/>
      <c r="C53" s="6"/>
      <c r="D53" s="50"/>
      <c r="E53" s="50"/>
      <c r="F53" s="313"/>
      <c r="G53" s="50"/>
      <c r="H53" s="319"/>
      <c r="I53" s="6"/>
      <c r="J53" s="6"/>
      <c r="K53" s="6"/>
      <c r="L53" s="321"/>
      <c r="M53" s="55"/>
      <c r="N53"/>
      <c r="O53" s="55"/>
      <c r="P53" s="55"/>
      <c r="Q53" s="55"/>
      <c r="R53" s="55"/>
      <c r="S53" s="55"/>
      <c r="T53" s="55"/>
      <c r="U53" s="55"/>
      <c r="V53" s="55"/>
      <c r="W53" s="55"/>
      <c r="X53" s="6"/>
    </row>
    <row r="54" spans="1:24" s="1" customFormat="1" ht="12.75" customHeight="1">
      <c r="A54" s="6"/>
      <c r="B54" s="328" t="s">
        <v>1074</v>
      </c>
      <c r="C54" s="6"/>
      <c r="D54" s="350"/>
      <c r="E54" s="350"/>
      <c r="F54" s="351"/>
      <c r="G54" s="50"/>
      <c r="H54" s="319"/>
      <c r="I54" s="6"/>
      <c r="J54" s="6"/>
      <c r="K54" s="6"/>
      <c r="L54" s="321"/>
      <c r="M54" s="55"/>
      <c r="N54"/>
      <c r="O54" s="55"/>
      <c r="P54" s="55"/>
      <c r="Q54" s="55"/>
      <c r="R54" s="55"/>
      <c r="S54" s="55"/>
      <c r="T54" s="55"/>
      <c r="U54" s="55"/>
      <c r="V54" s="55"/>
      <c r="W54" s="55"/>
      <c r="X54" s="6"/>
    </row>
    <row r="55" spans="1:24" s="1" customFormat="1" ht="8.25" customHeight="1">
      <c r="A55" s="6"/>
      <c r="B55" s="312"/>
      <c r="C55" s="6"/>
      <c r="D55" s="50"/>
      <c r="E55" s="50"/>
      <c r="F55" s="313"/>
      <c r="G55" s="50"/>
      <c r="H55" s="319"/>
      <c r="I55" s="6"/>
      <c r="J55" s="6"/>
      <c r="K55" s="6"/>
      <c r="L55" s="321"/>
      <c r="M55" s="55"/>
      <c r="N55" s="55"/>
      <c r="O55" s="55"/>
      <c r="P55" s="55"/>
      <c r="Q55" s="55"/>
      <c r="R55" s="55"/>
      <c r="S55" s="55"/>
      <c r="T55" s="55"/>
      <c r="U55" s="55"/>
      <c r="V55" s="55"/>
      <c r="W55" s="55"/>
      <c r="X55" s="6"/>
    </row>
    <row r="56" spans="1:24" ht="12.75">
      <c r="A56" s="5"/>
      <c r="B56" s="314" t="s">
        <v>1102</v>
      </c>
      <c r="C56" s="6"/>
      <c r="D56" s="6"/>
      <c r="E56" s="6"/>
      <c r="F56" s="316"/>
      <c r="G56" s="5"/>
      <c r="H56" s="312"/>
      <c r="I56" s="6"/>
      <c r="J56" s="6"/>
      <c r="K56" s="6"/>
      <c r="L56" s="321"/>
      <c r="M56" s="3"/>
      <c r="N56" s="3"/>
      <c r="O56" s="3"/>
      <c r="P56" s="55"/>
      <c r="Q56" s="3"/>
      <c r="R56" s="55"/>
      <c r="S56" s="3"/>
      <c r="T56" s="55"/>
      <c r="U56" s="3"/>
      <c r="V56" s="55"/>
      <c r="W56" s="3"/>
      <c r="X56" s="5"/>
    </row>
    <row r="57" spans="1:24" ht="4.5" customHeight="1">
      <c r="A57" s="5"/>
      <c r="B57" s="312"/>
      <c r="C57" s="6"/>
      <c r="D57" s="6"/>
      <c r="E57" s="6"/>
      <c r="F57" s="316"/>
      <c r="G57" s="5"/>
      <c r="H57" s="312"/>
      <c r="I57" s="6"/>
      <c r="J57" s="6"/>
      <c r="K57" s="6"/>
      <c r="L57" s="321"/>
      <c r="M57" s="3"/>
      <c r="N57" s="3"/>
      <c r="O57" s="3"/>
      <c r="P57" s="55"/>
      <c r="Q57" s="3"/>
      <c r="R57" s="55"/>
      <c r="S57" s="3"/>
      <c r="T57" s="55"/>
      <c r="U57" s="3"/>
      <c r="V57" s="55"/>
      <c r="W57" s="3"/>
      <c r="X57" s="5"/>
    </row>
    <row r="58" spans="1:24" ht="15.75" customHeight="1">
      <c r="A58" s="5"/>
      <c r="B58" s="349"/>
      <c r="C58" s="350"/>
      <c r="D58" s="350"/>
      <c r="E58" s="350"/>
      <c r="F58" s="351"/>
      <c r="G58" s="307"/>
      <c r="H58" s="323"/>
      <c r="I58" s="48"/>
      <c r="J58" s="48"/>
      <c r="K58" s="48"/>
      <c r="L58" s="324"/>
      <c r="M58" s="3"/>
      <c r="N58" s="3"/>
      <c r="O58" s="3"/>
      <c r="P58" s="55"/>
      <c r="Q58" s="3"/>
      <c r="R58" s="55"/>
      <c r="S58" s="3"/>
      <c r="T58" s="55"/>
      <c r="U58" s="3"/>
      <c r="V58" s="55"/>
      <c r="W58" s="3"/>
      <c r="X58" s="5"/>
    </row>
    <row r="63" ht="12" hidden="1">
      <c r="B63" s="180" t="s">
        <v>1036</v>
      </c>
    </row>
    <row r="64" ht="12" hidden="1">
      <c r="B64" s="181" t="str">
        <f>IF(Perustiedot!C52&gt;0,YEAR(Perustiedot!C52),"ei päivämäärää")</f>
        <v>ei päivämäärää</v>
      </c>
    </row>
  </sheetData>
  <sheetProtection sheet="1" formatCells="0"/>
  <mergeCells count="10">
    <mergeCell ref="A1:L1"/>
    <mergeCell ref="A2:I2"/>
    <mergeCell ref="B37:L37"/>
    <mergeCell ref="B58:F58"/>
    <mergeCell ref="N37:AB37"/>
    <mergeCell ref="B38:F38"/>
    <mergeCell ref="H38:L38"/>
    <mergeCell ref="D11:I11"/>
    <mergeCell ref="B9:L10"/>
    <mergeCell ref="D54:F54"/>
  </mergeCells>
  <conditionalFormatting sqref="B15">
    <cfRule type="cellIs" priority="2" dxfId="2" operator="lessThan" stopIfTrue="1">
      <formula>0</formula>
    </cfRule>
  </conditionalFormatting>
  <conditionalFormatting sqref="H7">
    <cfRule type="cellIs" priority="1" dxfId="1" operator="equal" stopIfTrue="1">
      <formula>0</formula>
    </cfRule>
  </conditionalFormatting>
  <dataValidations count="12">
    <dataValidation allowBlank="1" showInputMessage="1" showErrorMessage="1" prompt="Ilmoita lämmityspolttoaineet kustannuksineen osiossa: &quot;Lämmön + polttoaineiden kulutus energianlähteittäin&quot;" sqref="B15:B16"/>
    <dataValidation allowBlank="1" showInputMessage="1" showErrorMessage="1" prompt="Korjaa/täydennä tähän energiatietojen vuosi (neljällä numerolla), oletuksena tieto on katselmusraportin päiväyksen vuosi-1" sqref="B13"/>
    <dataValidation allowBlank="1" showInputMessage="1" showErrorMessage="1" prompt="Kaukokylmän kulutus&#10;" sqref="B23"/>
    <dataValidation allowBlank="1" showInputMessage="1" showErrorMessage="1" prompt="Sähkön kokonaiskulutus (sisältää myös sähkölämmityksen)" sqref="B19"/>
    <dataValidation allowBlank="1" showInputMessage="1" showErrorMessage="1" prompt="Sähkön vuosikustannukset (sisältäen siirtomaksut ja sähköveron, ilman arvonlisäveroa)" sqref="B20"/>
    <dataValidation allowBlank="1" showInputMessage="1" showErrorMessage="1" prompt="Ilmoita tässä lämmityssähkön osuus (MWh) solussa B19 ilmoitetusta kokonaissähkönkulutuksesta" sqref="J42"/>
    <dataValidation allowBlank="1" showInputMessage="1" showErrorMessage="1" prompt="Ilmoita lämmityksen kulutuksen normituksessa käytetty vertailupaikkakunta." sqref="B58 G58:H58"/>
    <dataValidation allowBlank="1" showInputMessage="1" showErrorMessage="1" prompt="Kaukolämmön kulutus normitettuna&#10;&#10;Normituspaikkakunta ilmoitetaan alempana" sqref="D42"/>
    <dataValidation allowBlank="1" showInputMessage="1" showErrorMessage="1" prompt="Kustannukset ilman arvonlisäveroa (ALV 0)" sqref="F42 F46 F48 F50 F52 B24 B28"/>
    <dataValidation allowBlank="1" showInputMessage="1" showErrorMessage="1" prompt="Ilmoita tässä lämmityssähkön osuus sähkön kokonaiskustannuksista (B20), mikäli tiedossa.&#10;Kustannukset ilman arvonlisäveroa (ALV 0)" sqref="L42"/>
    <dataValidation allowBlank="1" showInputMessage="1" showErrorMessage="1" prompt="Muun energianlähteen kuvaus" sqref="D54:F54"/>
    <dataValidation allowBlank="1" showInputMessage="1" showErrorMessage="1" prompt="esim. höyry" sqref="D5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ignoredErrors>
    <ignoredError sqref="D49"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G57"/>
  <sheetViews>
    <sheetView showGridLines="0" zoomScalePageLayoutView="0" workbookViewId="0" topLeftCell="A1">
      <selection activeCell="C17" sqref="C17"/>
    </sheetView>
  </sheetViews>
  <sheetFormatPr defaultColWidth="9.140625" defaultRowHeight="12.75"/>
  <cols>
    <col min="1" max="1" width="3.28125" style="5" customWidth="1"/>
    <col min="2" max="2" width="4.421875" style="5" customWidth="1"/>
    <col min="3" max="3" width="40.7109375" style="5" customWidth="1"/>
    <col min="4" max="4" width="10.28125" style="5" customWidth="1"/>
    <col min="5" max="5" width="4.8515625" style="5" customWidth="1"/>
    <col min="6" max="6" width="7.7109375" style="5" customWidth="1"/>
    <col min="7" max="7" width="8.7109375" style="5" customWidth="1"/>
    <col min="8" max="8" width="10.7109375" style="5" hidden="1" customWidth="1"/>
    <col min="9" max="10" width="9.140625" style="5" customWidth="1"/>
    <col min="11" max="11" width="7.57421875" style="5" hidden="1" customWidth="1"/>
    <col min="12" max="14" width="9.140625" style="5" customWidth="1"/>
    <col min="15" max="15" width="9.140625" style="5" hidden="1" customWidth="1"/>
    <col min="16" max="22" width="9.140625" style="5" customWidth="1"/>
    <col min="23" max="23" width="9.140625" style="5" hidden="1" customWidth="1"/>
    <col min="24" max="24" width="16.57421875" style="134" customWidth="1"/>
    <col min="25" max="25" width="0" style="5" hidden="1" customWidth="1"/>
    <col min="26" max="29" width="9.140625" style="5" customWidth="1"/>
    <col min="30" max="30" width="16.00390625" style="5" hidden="1" customWidth="1"/>
    <col min="31" max="31" width="10.421875" style="5" hidden="1" customWidth="1"/>
    <col min="32" max="32" width="10.140625" style="5" hidden="1" customWidth="1"/>
    <col min="33" max="16384" width="9.140625" style="5" customWidth="1"/>
  </cols>
  <sheetData>
    <row r="1" spans="1:18" ht="15.75">
      <c r="A1" s="295" t="str">
        <f>Perustiedot!$A$1</f>
        <v>Käyttäkää täyttäessänne aina viimeisintä kohdekatselmuksen seurantatietojen raportointilomaketta. Viimeisin lomake löytyy alla olevan linkin kautta:</v>
      </c>
      <c r="B1" s="279"/>
      <c r="C1" s="279"/>
      <c r="D1" s="279"/>
      <c r="E1" s="279"/>
      <c r="F1" s="279"/>
      <c r="G1" s="279"/>
      <c r="H1" s="279"/>
      <c r="I1" s="279"/>
      <c r="J1" s="279"/>
      <c r="K1" s="279"/>
      <c r="L1" s="279"/>
      <c r="M1" s="279"/>
      <c r="N1" s="279"/>
      <c r="O1" s="279"/>
      <c r="P1" s="279"/>
      <c r="Q1" s="279"/>
      <c r="R1" s="279"/>
    </row>
    <row r="2" spans="1:7" ht="15">
      <c r="A2" s="345" t="s">
        <v>1056</v>
      </c>
      <c r="B2" s="345"/>
      <c r="C2" s="345"/>
      <c r="D2" s="345"/>
      <c r="E2" s="345"/>
      <c r="F2" s="299"/>
      <c r="G2" s="299"/>
    </row>
    <row r="3" spans="1:7" ht="15.75">
      <c r="A3" s="258" t="str">
        <f>Perustiedot!$A$3</f>
        <v>Lomakkeen päiväys 19.3.2015</v>
      </c>
      <c r="B3" s="296"/>
      <c r="C3" s="296"/>
      <c r="D3" s="296"/>
      <c r="E3" s="279"/>
      <c r="F3" s="298"/>
      <c r="G3" s="135"/>
    </row>
    <row r="4" spans="1:7" ht="7.5" customHeight="1">
      <c r="A4" s="258"/>
      <c r="B4" s="296"/>
      <c r="C4" s="296"/>
      <c r="D4" s="296"/>
      <c r="E4" s="279"/>
      <c r="F4" s="135"/>
      <c r="G4" s="135"/>
    </row>
    <row r="5" spans="1:32" ht="12.75" customHeight="1">
      <c r="A5" s="259" t="str">
        <f>Perustiedot!A5</f>
        <v>Yrityksen energiakatselmus</v>
      </c>
      <c r="B5" s="257"/>
      <c r="C5" s="297"/>
      <c r="D5" s="257"/>
      <c r="E5" s="252"/>
      <c r="F5" s="267"/>
      <c r="G5" s="268"/>
      <c r="H5" s="264"/>
      <c r="I5" s="265"/>
      <c r="J5" s="264"/>
      <c r="K5" s="265"/>
      <c r="L5" s="264"/>
      <c r="M5" s="265"/>
      <c r="N5" s="264"/>
      <c r="O5" s="265"/>
      <c r="P5" s="265"/>
      <c r="Q5" s="3"/>
      <c r="R5" s="3"/>
      <c r="S5" s="3"/>
      <c r="T5" s="3"/>
      <c r="U5" s="3"/>
      <c r="V5" s="3"/>
      <c r="W5" s="3"/>
      <c r="X5" s="66"/>
      <c r="Y5" s="3"/>
      <c r="Z5" s="3"/>
      <c r="AA5" s="3"/>
      <c r="AD5" s="192"/>
      <c r="AE5" s="192"/>
      <c r="AF5" s="192"/>
    </row>
    <row r="6" spans="1:32" ht="15.75" customHeight="1">
      <c r="A6" s="259" t="s">
        <v>1047</v>
      </c>
      <c r="B6" s="257"/>
      <c r="C6" s="297"/>
      <c r="D6" s="257"/>
      <c r="E6" s="252"/>
      <c r="F6" s="271"/>
      <c r="G6" s="270"/>
      <c r="H6" s="264"/>
      <c r="I6" s="265"/>
      <c r="J6" s="264"/>
      <c r="K6" s="265"/>
      <c r="L6" s="264"/>
      <c r="M6" s="265"/>
      <c r="N6" s="264"/>
      <c r="O6" s="265"/>
      <c r="P6" s="265"/>
      <c r="Q6" s="57"/>
      <c r="R6" s="57"/>
      <c r="S6" s="57"/>
      <c r="T6" s="57"/>
      <c r="U6" s="57"/>
      <c r="V6" s="57"/>
      <c r="W6" s="57"/>
      <c r="X6" s="66"/>
      <c r="Y6" s="3"/>
      <c r="Z6" s="3"/>
      <c r="AA6" s="3"/>
      <c r="AD6" s="192" t="s">
        <v>66</v>
      </c>
      <c r="AE6" s="192" t="s">
        <v>66</v>
      </c>
      <c r="AF6" s="192" t="s">
        <v>66</v>
      </c>
    </row>
    <row r="7" spans="1:27" ht="15.75" customHeight="1">
      <c r="A7" s="257" t="s">
        <v>59</v>
      </c>
      <c r="B7" s="257"/>
      <c r="C7" s="257"/>
      <c r="D7" s="257"/>
      <c r="E7" s="252"/>
      <c r="F7" s="266" t="s">
        <v>1082</v>
      </c>
      <c r="G7" s="266"/>
      <c r="H7" s="266"/>
      <c r="I7" s="266"/>
      <c r="J7" s="266"/>
      <c r="K7" s="266"/>
      <c r="L7" s="266"/>
      <c r="M7" s="266"/>
      <c r="N7" s="266"/>
      <c r="O7" s="266"/>
      <c r="P7" s="266"/>
      <c r="Q7" s="216"/>
      <c r="R7" s="216"/>
      <c r="S7" s="216"/>
      <c r="T7" s="3"/>
      <c r="U7" s="3"/>
      <c r="V7" s="3"/>
      <c r="W7" s="3"/>
      <c r="X7" s="66"/>
      <c r="Y7" s="3"/>
      <c r="Z7" s="3"/>
      <c r="AA7" s="3"/>
    </row>
    <row r="8" spans="1:27" ht="15.75" customHeight="1" hidden="1">
      <c r="A8" s="257"/>
      <c r="B8" s="257"/>
      <c r="C8" s="257"/>
      <c r="D8" s="257"/>
      <c r="E8" s="252"/>
      <c r="F8" s="266"/>
      <c r="G8" s="266"/>
      <c r="H8" s="266"/>
      <c r="I8" s="266"/>
      <c r="J8" s="266"/>
      <c r="K8" s="266"/>
      <c r="L8" s="266"/>
      <c r="M8" s="266"/>
      <c r="N8" s="266"/>
      <c r="O8" s="266"/>
      <c r="P8" s="266"/>
      <c r="Q8" s="216"/>
      <c r="R8" s="216"/>
      <c r="S8" s="216"/>
      <c r="T8" s="3"/>
      <c r="U8" s="3"/>
      <c r="V8" s="3"/>
      <c r="W8" s="3"/>
      <c r="X8" s="66"/>
      <c r="Y8" s="3"/>
      <c r="Z8" s="3"/>
      <c r="AA8" s="3"/>
    </row>
    <row r="9" spans="1:27" ht="7.5" customHeight="1" thickBot="1">
      <c r="A9" s="3"/>
      <c r="B9" s="3"/>
      <c r="C9" s="3"/>
      <c r="D9" s="3"/>
      <c r="E9" s="3"/>
      <c r="T9" s="3"/>
      <c r="U9" s="3"/>
      <c r="V9" s="3"/>
      <c r="W9" s="147"/>
      <c r="X9" s="66"/>
      <c r="Y9" s="3"/>
      <c r="Z9" s="3"/>
      <c r="AA9" s="3"/>
    </row>
    <row r="10" spans="2:32" ht="15.75">
      <c r="B10" s="67">
        <f>Perustiedot!C25</f>
        <v>0</v>
      </c>
      <c r="C10" s="68"/>
      <c r="D10" s="68"/>
      <c r="E10" s="233" t="s">
        <v>1065</v>
      </c>
      <c r="F10" s="69"/>
      <c r="G10" s="70"/>
      <c r="H10" s="70"/>
      <c r="I10" s="70"/>
      <c r="J10" s="71"/>
      <c r="K10" s="71"/>
      <c r="L10" s="68"/>
      <c r="M10" s="68"/>
      <c r="N10" s="68"/>
      <c r="O10" s="68"/>
      <c r="P10" s="68"/>
      <c r="Q10" s="68"/>
      <c r="R10" s="236"/>
      <c r="S10" s="236"/>
      <c r="T10" s="237"/>
      <c r="U10" s="68"/>
      <c r="V10" s="236">
        <f>Perustiedot!C52</f>
        <v>0</v>
      </c>
      <c r="W10" s="237"/>
      <c r="X10" s="72"/>
      <c r="Y10" s="72"/>
      <c r="Z10" s="72"/>
      <c r="AA10" s="73"/>
      <c r="AD10" s="5" t="s">
        <v>65</v>
      </c>
      <c r="AE10" s="5" t="s">
        <v>65</v>
      </c>
      <c r="AF10" s="5" t="s">
        <v>65</v>
      </c>
    </row>
    <row r="11" spans="2:32" ht="16.5" thickBot="1">
      <c r="B11" s="74">
        <f>Perustiedot!C44</f>
        <v>0</v>
      </c>
      <c r="C11" s="75"/>
      <c r="D11" s="75"/>
      <c r="E11" s="76"/>
      <c r="F11" s="76"/>
      <c r="G11" s="77"/>
      <c r="H11" s="77"/>
      <c r="I11" s="77"/>
      <c r="J11" s="78"/>
      <c r="K11" s="78"/>
      <c r="L11" s="75"/>
      <c r="M11" s="75"/>
      <c r="N11" s="75"/>
      <c r="O11" s="75"/>
      <c r="P11" s="75"/>
      <c r="Q11" s="75"/>
      <c r="R11" s="75"/>
      <c r="S11" s="75"/>
      <c r="T11" s="75"/>
      <c r="U11" s="75"/>
      <c r="V11" s="75"/>
      <c r="W11" s="75"/>
      <c r="X11" s="79"/>
      <c r="Y11" s="75"/>
      <c r="Z11" s="79"/>
      <c r="AA11" s="80"/>
      <c r="AD11" s="177" t="s">
        <v>961</v>
      </c>
      <c r="AE11" s="177" t="s">
        <v>960</v>
      </c>
      <c r="AF11" s="178" t="s">
        <v>959</v>
      </c>
    </row>
    <row r="12" spans="2:32" ht="13.5" customHeight="1">
      <c r="B12" s="81"/>
      <c r="C12" s="82" t="s">
        <v>12</v>
      </c>
      <c r="D12" s="370" t="s">
        <v>93</v>
      </c>
      <c r="E12" s="150" t="s">
        <v>14</v>
      </c>
      <c r="F12" s="368" t="s">
        <v>88</v>
      </c>
      <c r="G12" s="149" t="s">
        <v>92</v>
      </c>
      <c r="H12" s="83" t="s">
        <v>56</v>
      </c>
      <c r="I12" s="384" t="s">
        <v>87</v>
      </c>
      <c r="J12" s="376" t="s">
        <v>13</v>
      </c>
      <c r="K12" s="377"/>
      <c r="L12" s="377"/>
      <c r="M12" s="378"/>
      <c r="N12" s="376" t="s">
        <v>13</v>
      </c>
      <c r="O12" s="377"/>
      <c r="P12" s="377"/>
      <c r="Q12" s="378"/>
      <c r="R12" s="386" t="s">
        <v>60</v>
      </c>
      <c r="S12" s="377"/>
      <c r="T12" s="378"/>
      <c r="U12" s="376" t="s">
        <v>13</v>
      </c>
      <c r="V12" s="378"/>
      <c r="W12" s="84" t="s">
        <v>33</v>
      </c>
      <c r="X12" s="372" t="s">
        <v>1043</v>
      </c>
      <c r="Y12" s="85"/>
      <c r="Z12" s="372" t="s">
        <v>94</v>
      </c>
      <c r="AA12" s="382" t="s">
        <v>95</v>
      </c>
      <c r="AD12" s="179" t="s">
        <v>90</v>
      </c>
      <c r="AE12" s="179" t="s">
        <v>68</v>
      </c>
      <c r="AF12" s="179" t="s">
        <v>61</v>
      </c>
    </row>
    <row r="13" spans="2:32" ht="12.75">
      <c r="B13" s="86"/>
      <c r="C13" s="87" t="s">
        <v>15</v>
      </c>
      <c r="D13" s="371"/>
      <c r="E13" s="89"/>
      <c r="F13" s="369"/>
      <c r="G13" s="90"/>
      <c r="H13" s="91" t="s">
        <v>17</v>
      </c>
      <c r="I13" s="385"/>
      <c r="J13" s="379" t="s">
        <v>958</v>
      </c>
      <c r="K13" s="380"/>
      <c r="L13" s="380"/>
      <c r="M13" s="381"/>
      <c r="N13" s="380" t="s">
        <v>18</v>
      </c>
      <c r="O13" s="380"/>
      <c r="P13" s="380"/>
      <c r="Q13" s="381"/>
      <c r="R13" s="387"/>
      <c r="S13" s="388"/>
      <c r="T13" s="389"/>
      <c r="U13" s="380" t="s">
        <v>19</v>
      </c>
      <c r="V13" s="381"/>
      <c r="W13" s="92" t="s">
        <v>34</v>
      </c>
      <c r="X13" s="373"/>
      <c r="Y13" s="93"/>
      <c r="Z13" s="373" t="s">
        <v>20</v>
      </c>
      <c r="AA13" s="383"/>
      <c r="AD13" s="179" t="s">
        <v>91</v>
      </c>
      <c r="AE13" s="179" t="s">
        <v>69</v>
      </c>
      <c r="AF13" s="179" t="s">
        <v>62</v>
      </c>
    </row>
    <row r="14" spans="2:32" ht="12.75">
      <c r="B14" s="86"/>
      <c r="C14" s="87"/>
      <c r="D14" s="371"/>
      <c r="E14" s="89"/>
      <c r="F14" s="369"/>
      <c r="G14" s="90"/>
      <c r="H14" s="91" t="s">
        <v>16</v>
      </c>
      <c r="I14" s="385"/>
      <c r="J14" s="95" t="s">
        <v>21</v>
      </c>
      <c r="K14" s="93" t="s">
        <v>56</v>
      </c>
      <c r="L14" s="374" t="s">
        <v>22</v>
      </c>
      <c r="M14" s="375"/>
      <c r="N14" s="95" t="s">
        <v>21</v>
      </c>
      <c r="O14" s="93" t="s">
        <v>56</v>
      </c>
      <c r="P14" s="374" t="s">
        <v>22</v>
      </c>
      <c r="Q14" s="375"/>
      <c r="R14" s="144" t="s">
        <v>21</v>
      </c>
      <c r="S14" s="374" t="s">
        <v>45</v>
      </c>
      <c r="T14" s="375"/>
      <c r="U14" s="91" t="s">
        <v>23</v>
      </c>
      <c r="V14" s="91" t="s">
        <v>24</v>
      </c>
      <c r="W14" s="91" t="s">
        <v>35</v>
      </c>
      <c r="X14" s="373"/>
      <c r="Y14" s="93"/>
      <c r="Z14" s="373" t="s">
        <v>25</v>
      </c>
      <c r="AA14" s="151"/>
      <c r="AD14" s="135"/>
      <c r="AE14" s="135"/>
      <c r="AF14" s="179" t="s">
        <v>63</v>
      </c>
    </row>
    <row r="15" spans="2:32" ht="12.75">
      <c r="B15" s="86"/>
      <c r="C15" s="87"/>
      <c r="D15" s="88"/>
      <c r="E15" s="89"/>
      <c r="F15" s="89"/>
      <c r="G15" s="90"/>
      <c r="H15" s="96"/>
      <c r="I15" s="385"/>
      <c r="J15" s="97"/>
      <c r="K15" s="93"/>
      <c r="L15" s="98" t="s">
        <v>21</v>
      </c>
      <c r="M15" s="99" t="s">
        <v>26</v>
      </c>
      <c r="N15" s="97"/>
      <c r="O15" s="93"/>
      <c r="P15" s="98" t="s">
        <v>21</v>
      </c>
      <c r="Q15" s="99" t="s">
        <v>26</v>
      </c>
      <c r="R15" s="145"/>
      <c r="S15" s="97" t="s">
        <v>21</v>
      </c>
      <c r="T15" s="97" t="s">
        <v>26</v>
      </c>
      <c r="U15" s="91"/>
      <c r="V15" s="91" t="s">
        <v>27</v>
      </c>
      <c r="W15" s="91"/>
      <c r="X15" s="146"/>
      <c r="Y15" s="93"/>
      <c r="Z15" s="146"/>
      <c r="AA15" s="94"/>
      <c r="AD15" s="135"/>
      <c r="AE15" s="135"/>
      <c r="AF15" s="179" t="s">
        <v>64</v>
      </c>
    </row>
    <row r="16" spans="2:27" ht="13.5" thickBot="1">
      <c r="B16" s="100" t="s">
        <v>28</v>
      </c>
      <c r="C16" s="101" t="s">
        <v>11</v>
      </c>
      <c r="D16" s="101" t="s">
        <v>44</v>
      </c>
      <c r="E16" s="102" t="s">
        <v>29</v>
      </c>
      <c r="F16" s="102" t="s">
        <v>89</v>
      </c>
      <c r="G16" s="103" t="s">
        <v>58</v>
      </c>
      <c r="H16" s="104" t="s">
        <v>30</v>
      </c>
      <c r="I16" s="105" t="s">
        <v>67</v>
      </c>
      <c r="J16" s="106" t="s">
        <v>2</v>
      </c>
      <c r="K16" s="106" t="s">
        <v>30</v>
      </c>
      <c r="L16" s="107" t="s">
        <v>44</v>
      </c>
      <c r="M16" s="107" t="s">
        <v>44</v>
      </c>
      <c r="N16" s="106" t="s">
        <v>2</v>
      </c>
      <c r="O16" s="106" t="s">
        <v>30</v>
      </c>
      <c r="P16" s="106" t="s">
        <v>44</v>
      </c>
      <c r="Q16" s="107" t="s">
        <v>44</v>
      </c>
      <c r="R16" s="109" t="s">
        <v>2</v>
      </c>
      <c r="S16" s="109" t="s">
        <v>44</v>
      </c>
      <c r="T16" s="109" t="s">
        <v>44</v>
      </c>
      <c r="U16" s="108" t="s">
        <v>57</v>
      </c>
      <c r="V16" s="108" t="s">
        <v>44</v>
      </c>
      <c r="W16" s="109" t="s">
        <v>29</v>
      </c>
      <c r="X16" s="110"/>
      <c r="Y16" s="111"/>
      <c r="Z16" s="110" t="s">
        <v>31</v>
      </c>
      <c r="AA16" s="112"/>
    </row>
    <row r="17" spans="2:33" ht="12.75">
      <c r="B17" s="113">
        <v>1</v>
      </c>
      <c r="C17" s="272"/>
      <c r="D17" s="114">
        <f aca="true" t="shared" si="0" ref="D17:D43">L17+M17+P17+Q17+V17+S17+T17</f>
        <v>0</v>
      </c>
      <c r="E17" s="115">
        <f>IF(G17&gt;0,G17/D17,0)</f>
        <v>0</v>
      </c>
      <c r="F17" s="218"/>
      <c r="G17" s="219"/>
      <c r="H17" s="220">
        <f aca="true" t="shared" si="1" ref="H17:H43">K17+O17</f>
        <v>0</v>
      </c>
      <c r="I17" s="219"/>
      <c r="J17" s="221"/>
      <c r="K17" s="221"/>
      <c r="L17" s="219"/>
      <c r="M17" s="219"/>
      <c r="N17" s="221"/>
      <c r="O17" s="221"/>
      <c r="P17" s="219"/>
      <c r="Q17" s="219"/>
      <c r="R17" s="222"/>
      <c r="S17" s="219"/>
      <c r="T17" s="219"/>
      <c r="U17" s="219"/>
      <c r="V17" s="219"/>
      <c r="W17" s="222"/>
      <c r="X17" s="223"/>
      <c r="Y17" s="222"/>
      <c r="Z17" s="223"/>
      <c r="AA17" s="224"/>
      <c r="AC17" s="263"/>
      <c r="AD17" s="263"/>
      <c r="AE17" s="263"/>
      <c r="AF17" s="263"/>
      <c r="AG17" s="263"/>
    </row>
    <row r="18" spans="2:33" ht="12.75">
      <c r="B18" s="113">
        <v>2</v>
      </c>
      <c r="C18" s="218"/>
      <c r="D18" s="114">
        <f t="shared" si="0"/>
        <v>0</v>
      </c>
      <c r="E18" s="115">
        <f>IF(G18&gt;0,G18/D18,0)</f>
        <v>0</v>
      </c>
      <c r="F18" s="218"/>
      <c r="G18" s="219"/>
      <c r="H18" s="220">
        <f t="shared" si="1"/>
        <v>0</v>
      </c>
      <c r="I18" s="219"/>
      <c r="J18" s="221"/>
      <c r="K18" s="221"/>
      <c r="L18" s="219"/>
      <c r="M18" s="219"/>
      <c r="N18" s="221"/>
      <c r="O18" s="221"/>
      <c r="P18" s="219"/>
      <c r="Q18" s="219"/>
      <c r="R18" s="222"/>
      <c r="S18" s="222"/>
      <c r="T18" s="222"/>
      <c r="U18" s="219"/>
      <c r="V18" s="219"/>
      <c r="W18" s="222"/>
      <c r="X18" s="223"/>
      <c r="Y18" s="222"/>
      <c r="Z18" s="223"/>
      <c r="AA18" s="224"/>
      <c r="AC18" s="263"/>
      <c r="AD18" s="263"/>
      <c r="AE18" s="263"/>
      <c r="AF18" s="263"/>
      <c r="AG18" s="263"/>
    </row>
    <row r="19" spans="2:33" ht="12.75">
      <c r="B19" s="113">
        <v>3</v>
      </c>
      <c r="C19" s="218"/>
      <c r="D19" s="114">
        <f t="shared" si="0"/>
        <v>0</v>
      </c>
      <c r="E19" s="115">
        <f>IF(G19&gt;0,G19/D19,0)</f>
        <v>0</v>
      </c>
      <c r="F19" s="218"/>
      <c r="G19" s="219"/>
      <c r="H19" s="220">
        <f t="shared" si="1"/>
        <v>0</v>
      </c>
      <c r="I19" s="219"/>
      <c r="J19" s="221"/>
      <c r="K19" s="221"/>
      <c r="L19" s="219"/>
      <c r="M19" s="219"/>
      <c r="N19" s="221"/>
      <c r="O19" s="221"/>
      <c r="P19" s="219"/>
      <c r="Q19" s="219"/>
      <c r="R19" s="222"/>
      <c r="S19" s="222"/>
      <c r="T19" s="222"/>
      <c r="U19" s="219"/>
      <c r="V19" s="219"/>
      <c r="W19" s="222"/>
      <c r="X19" s="223"/>
      <c r="Y19" s="222"/>
      <c r="Z19" s="223"/>
      <c r="AA19" s="224"/>
      <c r="AC19" s="263"/>
      <c r="AD19" s="273"/>
      <c r="AE19" s="263"/>
      <c r="AF19" s="263"/>
      <c r="AG19" s="263"/>
    </row>
    <row r="20" spans="2:33" ht="12.75">
      <c r="B20" s="113">
        <v>4</v>
      </c>
      <c r="C20" s="218"/>
      <c r="D20" s="114">
        <f t="shared" si="0"/>
        <v>0</v>
      </c>
      <c r="E20" s="115">
        <f aca="true" t="shared" si="2" ref="E20:E41">IF(G20&gt;0,G20/D20,0)</f>
        <v>0</v>
      </c>
      <c r="F20" s="218"/>
      <c r="G20" s="219"/>
      <c r="H20" s="220">
        <f t="shared" si="1"/>
        <v>0</v>
      </c>
      <c r="I20" s="219"/>
      <c r="J20" s="221"/>
      <c r="K20" s="221"/>
      <c r="L20" s="219"/>
      <c r="M20" s="219"/>
      <c r="N20" s="221"/>
      <c r="O20" s="221"/>
      <c r="P20" s="219"/>
      <c r="Q20" s="219"/>
      <c r="R20" s="222"/>
      <c r="S20" s="222"/>
      <c r="T20" s="222"/>
      <c r="U20" s="219"/>
      <c r="V20" s="219"/>
      <c r="W20" s="222"/>
      <c r="X20" s="223"/>
      <c r="Y20" s="222"/>
      <c r="Z20" s="223"/>
      <c r="AA20" s="224"/>
      <c r="AC20" s="263"/>
      <c r="AD20" s="273"/>
      <c r="AE20" s="263"/>
      <c r="AF20" s="263"/>
      <c r="AG20" s="263"/>
    </row>
    <row r="21" spans="2:33" ht="12.75">
      <c r="B21" s="113">
        <v>5</v>
      </c>
      <c r="C21" s="218"/>
      <c r="D21" s="114">
        <f t="shared" si="0"/>
        <v>0</v>
      </c>
      <c r="E21" s="115">
        <f t="shared" si="2"/>
        <v>0</v>
      </c>
      <c r="F21" s="218"/>
      <c r="G21" s="219"/>
      <c r="H21" s="220">
        <f t="shared" si="1"/>
        <v>0</v>
      </c>
      <c r="I21" s="219"/>
      <c r="J21" s="221"/>
      <c r="K21" s="221"/>
      <c r="L21" s="219"/>
      <c r="M21" s="219"/>
      <c r="N21" s="221"/>
      <c r="O21" s="221"/>
      <c r="P21" s="219"/>
      <c r="Q21" s="219"/>
      <c r="R21" s="222"/>
      <c r="S21" s="222"/>
      <c r="T21" s="222"/>
      <c r="U21" s="219"/>
      <c r="V21" s="219"/>
      <c r="W21" s="222"/>
      <c r="X21" s="223"/>
      <c r="Y21" s="222"/>
      <c r="Z21" s="223"/>
      <c r="AA21" s="224"/>
      <c r="AC21" s="263"/>
      <c r="AD21" s="263"/>
      <c r="AE21" s="263"/>
      <c r="AF21" s="263"/>
      <c r="AG21" s="263"/>
    </row>
    <row r="22" spans="2:27" ht="12.75">
      <c r="B22" s="113">
        <v>6</v>
      </c>
      <c r="C22" s="218"/>
      <c r="D22" s="114">
        <f t="shared" si="0"/>
        <v>0</v>
      </c>
      <c r="E22" s="115">
        <f t="shared" si="2"/>
        <v>0</v>
      </c>
      <c r="F22" s="218"/>
      <c r="G22" s="219"/>
      <c r="H22" s="220">
        <f t="shared" si="1"/>
        <v>0</v>
      </c>
      <c r="I22" s="219"/>
      <c r="J22" s="221"/>
      <c r="K22" s="221"/>
      <c r="L22" s="219"/>
      <c r="M22" s="219"/>
      <c r="N22" s="221"/>
      <c r="O22" s="221"/>
      <c r="P22" s="219"/>
      <c r="Q22" s="219"/>
      <c r="R22" s="222"/>
      <c r="S22" s="222"/>
      <c r="T22" s="222"/>
      <c r="U22" s="219"/>
      <c r="V22" s="219"/>
      <c r="W22" s="222"/>
      <c r="X22" s="223"/>
      <c r="Y22" s="222"/>
      <c r="Z22" s="223"/>
      <c r="AA22" s="224"/>
    </row>
    <row r="23" spans="2:27" ht="12.75">
      <c r="B23" s="113">
        <v>7</v>
      </c>
      <c r="C23" s="218"/>
      <c r="D23" s="114">
        <f t="shared" si="0"/>
        <v>0</v>
      </c>
      <c r="E23" s="115">
        <f t="shared" si="2"/>
        <v>0</v>
      </c>
      <c r="F23" s="218"/>
      <c r="G23" s="219"/>
      <c r="H23" s="220">
        <f t="shared" si="1"/>
        <v>0</v>
      </c>
      <c r="I23" s="219"/>
      <c r="J23" s="221"/>
      <c r="K23" s="221"/>
      <c r="L23" s="219"/>
      <c r="M23" s="219"/>
      <c r="N23" s="221"/>
      <c r="O23" s="221"/>
      <c r="P23" s="219"/>
      <c r="Q23" s="219"/>
      <c r="R23" s="222"/>
      <c r="S23" s="222"/>
      <c r="T23" s="222"/>
      <c r="U23" s="219"/>
      <c r="V23" s="219"/>
      <c r="W23" s="222"/>
      <c r="X23" s="223"/>
      <c r="Y23" s="222"/>
      <c r="Z23" s="223"/>
      <c r="AA23" s="224"/>
    </row>
    <row r="24" spans="2:27" ht="12.75">
      <c r="B24" s="113">
        <v>8</v>
      </c>
      <c r="C24" s="218"/>
      <c r="D24" s="114">
        <f t="shared" si="0"/>
        <v>0</v>
      </c>
      <c r="E24" s="115">
        <f t="shared" si="2"/>
        <v>0</v>
      </c>
      <c r="F24" s="218"/>
      <c r="G24" s="219"/>
      <c r="H24" s="220">
        <f t="shared" si="1"/>
        <v>0</v>
      </c>
      <c r="I24" s="219"/>
      <c r="J24" s="221"/>
      <c r="K24" s="221"/>
      <c r="L24" s="219"/>
      <c r="M24" s="219"/>
      <c r="N24" s="221"/>
      <c r="O24" s="221"/>
      <c r="P24" s="219"/>
      <c r="Q24" s="219"/>
      <c r="R24" s="222"/>
      <c r="S24" s="222"/>
      <c r="T24" s="222"/>
      <c r="U24" s="219"/>
      <c r="V24" s="219"/>
      <c r="W24" s="222"/>
      <c r="X24" s="223"/>
      <c r="Y24" s="222"/>
      <c r="Z24" s="223"/>
      <c r="AA24" s="224"/>
    </row>
    <row r="25" spans="2:27" ht="12.75">
      <c r="B25" s="113">
        <v>9</v>
      </c>
      <c r="C25" s="218"/>
      <c r="D25" s="114">
        <f t="shared" si="0"/>
        <v>0</v>
      </c>
      <c r="E25" s="115">
        <f t="shared" si="2"/>
        <v>0</v>
      </c>
      <c r="F25" s="218"/>
      <c r="G25" s="219"/>
      <c r="H25" s="220">
        <f t="shared" si="1"/>
        <v>0</v>
      </c>
      <c r="I25" s="219"/>
      <c r="J25" s="221"/>
      <c r="K25" s="221"/>
      <c r="L25" s="219"/>
      <c r="M25" s="219"/>
      <c r="N25" s="221"/>
      <c r="O25" s="221"/>
      <c r="P25" s="219"/>
      <c r="Q25" s="219"/>
      <c r="R25" s="222"/>
      <c r="S25" s="222"/>
      <c r="T25" s="222"/>
      <c r="U25" s="219"/>
      <c r="V25" s="219"/>
      <c r="W25" s="222"/>
      <c r="X25" s="223"/>
      <c r="Y25" s="222"/>
      <c r="Z25" s="223"/>
      <c r="AA25" s="224"/>
    </row>
    <row r="26" spans="2:27" ht="12.75">
      <c r="B26" s="113">
        <v>10</v>
      </c>
      <c r="C26" s="218"/>
      <c r="D26" s="114">
        <f t="shared" si="0"/>
        <v>0</v>
      </c>
      <c r="E26" s="115">
        <f t="shared" si="2"/>
        <v>0</v>
      </c>
      <c r="F26" s="218"/>
      <c r="G26" s="219"/>
      <c r="H26" s="220">
        <f t="shared" si="1"/>
        <v>0</v>
      </c>
      <c r="I26" s="219"/>
      <c r="J26" s="221"/>
      <c r="K26" s="221"/>
      <c r="L26" s="219"/>
      <c r="M26" s="219"/>
      <c r="N26" s="221"/>
      <c r="O26" s="221"/>
      <c r="P26" s="219"/>
      <c r="Q26" s="219"/>
      <c r="R26" s="222"/>
      <c r="S26" s="222"/>
      <c r="T26" s="222"/>
      <c r="U26" s="219"/>
      <c r="V26" s="219"/>
      <c r="W26" s="222"/>
      <c r="X26" s="223"/>
      <c r="Y26" s="222"/>
      <c r="Z26" s="223"/>
      <c r="AA26" s="224"/>
    </row>
    <row r="27" spans="2:27" ht="12.75">
      <c r="B27" s="113">
        <v>11</v>
      </c>
      <c r="C27" s="218"/>
      <c r="D27" s="114">
        <f t="shared" si="0"/>
        <v>0</v>
      </c>
      <c r="E27" s="115">
        <f t="shared" si="2"/>
        <v>0</v>
      </c>
      <c r="F27" s="218"/>
      <c r="G27" s="219"/>
      <c r="H27" s="220">
        <f t="shared" si="1"/>
        <v>0</v>
      </c>
      <c r="I27" s="219"/>
      <c r="J27" s="221"/>
      <c r="K27" s="221"/>
      <c r="L27" s="219"/>
      <c r="M27" s="219"/>
      <c r="N27" s="221"/>
      <c r="O27" s="221"/>
      <c r="P27" s="219"/>
      <c r="Q27" s="219"/>
      <c r="R27" s="222"/>
      <c r="S27" s="222"/>
      <c r="T27" s="222"/>
      <c r="U27" s="219"/>
      <c r="V27" s="219"/>
      <c r="W27" s="222"/>
      <c r="X27" s="223"/>
      <c r="Y27" s="222"/>
      <c r="Z27" s="223"/>
      <c r="AA27" s="224"/>
    </row>
    <row r="28" spans="2:27" ht="12.75">
      <c r="B28" s="113">
        <v>12</v>
      </c>
      <c r="C28" s="218"/>
      <c r="D28" s="114">
        <f t="shared" si="0"/>
        <v>0</v>
      </c>
      <c r="E28" s="115">
        <f t="shared" si="2"/>
        <v>0</v>
      </c>
      <c r="F28" s="218"/>
      <c r="G28" s="219"/>
      <c r="H28" s="220">
        <f t="shared" si="1"/>
        <v>0</v>
      </c>
      <c r="I28" s="219"/>
      <c r="J28" s="221"/>
      <c r="K28" s="221"/>
      <c r="L28" s="219"/>
      <c r="M28" s="219"/>
      <c r="N28" s="221"/>
      <c r="O28" s="221"/>
      <c r="P28" s="219"/>
      <c r="Q28" s="219"/>
      <c r="R28" s="222"/>
      <c r="S28" s="222"/>
      <c r="T28" s="222"/>
      <c r="U28" s="219"/>
      <c r="V28" s="219"/>
      <c r="W28" s="222"/>
      <c r="X28" s="223"/>
      <c r="Y28" s="222"/>
      <c r="Z28" s="223"/>
      <c r="AA28" s="224"/>
    </row>
    <row r="29" spans="2:27" ht="12.75">
      <c r="B29" s="113">
        <v>13</v>
      </c>
      <c r="C29" s="218"/>
      <c r="D29" s="114">
        <f t="shared" si="0"/>
        <v>0</v>
      </c>
      <c r="E29" s="115">
        <f t="shared" si="2"/>
        <v>0</v>
      </c>
      <c r="F29" s="218"/>
      <c r="G29" s="219"/>
      <c r="H29" s="220">
        <f t="shared" si="1"/>
        <v>0</v>
      </c>
      <c r="I29" s="219"/>
      <c r="J29" s="221"/>
      <c r="K29" s="221"/>
      <c r="L29" s="219"/>
      <c r="M29" s="219"/>
      <c r="N29" s="221"/>
      <c r="O29" s="221"/>
      <c r="P29" s="219"/>
      <c r="Q29" s="219"/>
      <c r="R29" s="222"/>
      <c r="S29" s="222"/>
      <c r="T29" s="222"/>
      <c r="U29" s="219"/>
      <c r="V29" s="219"/>
      <c r="W29" s="222"/>
      <c r="X29" s="223"/>
      <c r="Y29" s="222"/>
      <c r="Z29" s="223"/>
      <c r="AA29" s="224"/>
    </row>
    <row r="30" spans="2:27" ht="12.75">
      <c r="B30" s="113">
        <v>14</v>
      </c>
      <c r="C30" s="229"/>
      <c r="D30" s="114">
        <f t="shared" si="0"/>
        <v>0</v>
      </c>
      <c r="E30" s="115">
        <f t="shared" si="2"/>
        <v>0</v>
      </c>
      <c r="F30" s="218"/>
      <c r="G30" s="225"/>
      <c r="H30" s="220">
        <f t="shared" si="1"/>
        <v>0</v>
      </c>
      <c r="I30" s="219"/>
      <c r="J30" s="226"/>
      <c r="K30" s="226"/>
      <c r="L30" s="219"/>
      <c r="M30" s="219"/>
      <c r="N30" s="226"/>
      <c r="O30" s="226"/>
      <c r="P30" s="219"/>
      <c r="Q30" s="219"/>
      <c r="R30" s="227"/>
      <c r="S30" s="227"/>
      <c r="T30" s="227"/>
      <c r="U30" s="225"/>
      <c r="V30" s="227"/>
      <c r="W30" s="227"/>
      <c r="X30" s="223"/>
      <c r="Y30" s="228"/>
      <c r="Z30" s="223"/>
      <c r="AA30" s="224"/>
    </row>
    <row r="31" spans="2:27" ht="12.75">
      <c r="B31" s="113">
        <v>15</v>
      </c>
      <c r="C31" s="218"/>
      <c r="D31" s="114">
        <f t="shared" si="0"/>
        <v>0</v>
      </c>
      <c r="E31" s="115">
        <f t="shared" si="2"/>
        <v>0</v>
      </c>
      <c r="F31" s="218"/>
      <c r="G31" s="219"/>
      <c r="H31" s="220">
        <f t="shared" si="1"/>
        <v>0</v>
      </c>
      <c r="I31" s="219"/>
      <c r="J31" s="221"/>
      <c r="K31" s="221"/>
      <c r="L31" s="219"/>
      <c r="M31" s="219"/>
      <c r="N31" s="221"/>
      <c r="O31" s="221"/>
      <c r="P31" s="219"/>
      <c r="Q31" s="219"/>
      <c r="R31" s="219"/>
      <c r="S31" s="219"/>
      <c r="T31" s="219"/>
      <c r="U31" s="219"/>
      <c r="V31" s="219"/>
      <c r="W31" s="219"/>
      <c r="X31" s="223"/>
      <c r="Y31" s="222"/>
      <c r="Z31" s="223"/>
      <c r="AA31" s="224"/>
    </row>
    <row r="32" spans="2:27" ht="12.75">
      <c r="B32" s="113">
        <v>16</v>
      </c>
      <c r="C32" s="218"/>
      <c r="D32" s="114">
        <f t="shared" si="0"/>
        <v>0</v>
      </c>
      <c r="E32" s="115">
        <f t="shared" si="2"/>
        <v>0</v>
      </c>
      <c r="F32" s="218"/>
      <c r="G32" s="219"/>
      <c r="H32" s="220">
        <f t="shared" si="1"/>
        <v>0</v>
      </c>
      <c r="I32" s="219"/>
      <c r="J32" s="221"/>
      <c r="K32" s="221"/>
      <c r="L32" s="219"/>
      <c r="M32" s="219"/>
      <c r="N32" s="221"/>
      <c r="O32" s="221"/>
      <c r="P32" s="219"/>
      <c r="Q32" s="219"/>
      <c r="R32" s="222"/>
      <c r="S32" s="222"/>
      <c r="T32" s="222"/>
      <c r="U32" s="219"/>
      <c r="V32" s="219"/>
      <c r="W32" s="222"/>
      <c r="X32" s="223"/>
      <c r="Y32" s="222"/>
      <c r="Z32" s="223"/>
      <c r="AA32" s="224"/>
    </row>
    <row r="33" spans="2:27" ht="12.75">
      <c r="B33" s="113">
        <v>17</v>
      </c>
      <c r="C33" s="218"/>
      <c r="D33" s="114">
        <f t="shared" si="0"/>
        <v>0</v>
      </c>
      <c r="E33" s="115">
        <f t="shared" si="2"/>
        <v>0</v>
      </c>
      <c r="F33" s="218"/>
      <c r="G33" s="219"/>
      <c r="H33" s="220">
        <f t="shared" si="1"/>
        <v>0</v>
      </c>
      <c r="I33" s="219"/>
      <c r="J33" s="221"/>
      <c r="K33" s="221"/>
      <c r="L33" s="219"/>
      <c r="M33" s="219"/>
      <c r="N33" s="221"/>
      <c r="O33" s="221"/>
      <c r="P33" s="219"/>
      <c r="Q33" s="219"/>
      <c r="R33" s="222"/>
      <c r="S33" s="222"/>
      <c r="T33" s="222"/>
      <c r="U33" s="219"/>
      <c r="V33" s="219"/>
      <c r="W33" s="222"/>
      <c r="X33" s="223"/>
      <c r="Y33" s="222"/>
      <c r="Z33" s="223"/>
      <c r="AA33" s="224"/>
    </row>
    <row r="34" spans="2:27" ht="12.75">
      <c r="B34" s="113">
        <v>18</v>
      </c>
      <c r="C34" s="218"/>
      <c r="D34" s="114">
        <f t="shared" si="0"/>
        <v>0</v>
      </c>
      <c r="E34" s="115">
        <f t="shared" si="2"/>
        <v>0</v>
      </c>
      <c r="F34" s="218"/>
      <c r="G34" s="219"/>
      <c r="H34" s="220">
        <f t="shared" si="1"/>
        <v>0</v>
      </c>
      <c r="I34" s="219"/>
      <c r="J34" s="221"/>
      <c r="K34" s="221"/>
      <c r="L34" s="219"/>
      <c r="M34" s="219"/>
      <c r="N34" s="221"/>
      <c r="O34" s="221"/>
      <c r="P34" s="219"/>
      <c r="Q34" s="219"/>
      <c r="R34" s="222"/>
      <c r="S34" s="222"/>
      <c r="T34" s="222"/>
      <c r="U34" s="219"/>
      <c r="V34" s="219"/>
      <c r="W34" s="222"/>
      <c r="X34" s="223"/>
      <c r="Y34" s="222"/>
      <c r="Z34" s="223"/>
      <c r="AA34" s="224"/>
    </row>
    <row r="35" spans="2:27" ht="12.75">
      <c r="B35" s="113">
        <v>19</v>
      </c>
      <c r="C35" s="218"/>
      <c r="D35" s="114">
        <f t="shared" si="0"/>
        <v>0</v>
      </c>
      <c r="E35" s="115">
        <f t="shared" si="2"/>
        <v>0</v>
      </c>
      <c r="F35" s="218"/>
      <c r="G35" s="219"/>
      <c r="H35" s="220">
        <f t="shared" si="1"/>
        <v>0</v>
      </c>
      <c r="I35" s="219"/>
      <c r="J35" s="221"/>
      <c r="K35" s="221"/>
      <c r="L35" s="219"/>
      <c r="M35" s="219"/>
      <c r="N35" s="221"/>
      <c r="O35" s="221"/>
      <c r="P35" s="219"/>
      <c r="Q35" s="219"/>
      <c r="R35" s="222"/>
      <c r="S35" s="222"/>
      <c r="T35" s="222"/>
      <c r="U35" s="219"/>
      <c r="V35" s="219"/>
      <c r="W35" s="222"/>
      <c r="X35" s="223"/>
      <c r="Y35" s="222"/>
      <c r="Z35" s="223"/>
      <c r="AA35" s="224"/>
    </row>
    <row r="36" spans="2:27" ht="12.75">
      <c r="B36" s="113">
        <v>20</v>
      </c>
      <c r="C36" s="218"/>
      <c r="D36" s="114">
        <f t="shared" si="0"/>
        <v>0</v>
      </c>
      <c r="E36" s="115">
        <f t="shared" si="2"/>
        <v>0</v>
      </c>
      <c r="F36" s="218"/>
      <c r="G36" s="219"/>
      <c r="H36" s="220">
        <f t="shared" si="1"/>
        <v>0</v>
      </c>
      <c r="I36" s="219"/>
      <c r="J36" s="221"/>
      <c r="K36" s="221"/>
      <c r="L36" s="219"/>
      <c r="M36" s="219"/>
      <c r="N36" s="221"/>
      <c r="O36" s="221"/>
      <c r="P36" s="219"/>
      <c r="Q36" s="219"/>
      <c r="R36" s="222"/>
      <c r="S36" s="222"/>
      <c r="T36" s="222"/>
      <c r="U36" s="219"/>
      <c r="V36" s="219"/>
      <c r="W36" s="222"/>
      <c r="X36" s="223"/>
      <c r="Y36" s="222"/>
      <c r="Z36" s="223"/>
      <c r="AA36" s="224"/>
    </row>
    <row r="37" spans="2:29" ht="12.75">
      <c r="B37" s="113">
        <v>21</v>
      </c>
      <c r="C37" s="218"/>
      <c r="D37" s="114">
        <f t="shared" si="0"/>
        <v>0</v>
      </c>
      <c r="E37" s="115">
        <f t="shared" si="2"/>
        <v>0</v>
      </c>
      <c r="F37" s="218"/>
      <c r="G37" s="219"/>
      <c r="H37" s="220">
        <f t="shared" si="1"/>
        <v>0</v>
      </c>
      <c r="I37" s="219"/>
      <c r="J37" s="221"/>
      <c r="K37" s="221"/>
      <c r="L37" s="219"/>
      <c r="M37" s="219"/>
      <c r="N37" s="221"/>
      <c r="O37" s="221"/>
      <c r="P37" s="219"/>
      <c r="Q37" s="219"/>
      <c r="R37" s="222"/>
      <c r="S37" s="222"/>
      <c r="T37" s="222"/>
      <c r="U37" s="219"/>
      <c r="V37" s="219"/>
      <c r="W37" s="222"/>
      <c r="X37" s="223"/>
      <c r="Y37" s="222"/>
      <c r="Z37" s="223"/>
      <c r="AA37" s="224"/>
      <c r="AC37" s="263"/>
    </row>
    <row r="38" spans="2:29" ht="12.75">
      <c r="B38" s="113">
        <v>22</v>
      </c>
      <c r="C38" s="218"/>
      <c r="D38" s="114">
        <f t="shared" si="0"/>
        <v>0</v>
      </c>
      <c r="E38" s="115">
        <f t="shared" si="2"/>
        <v>0</v>
      </c>
      <c r="F38" s="218"/>
      <c r="G38" s="219"/>
      <c r="H38" s="220">
        <f t="shared" si="1"/>
        <v>0</v>
      </c>
      <c r="I38" s="219"/>
      <c r="J38" s="221"/>
      <c r="K38" s="221"/>
      <c r="L38" s="219"/>
      <c r="M38" s="219"/>
      <c r="N38" s="221"/>
      <c r="O38" s="221"/>
      <c r="P38" s="219"/>
      <c r="Q38" s="219"/>
      <c r="R38" s="222"/>
      <c r="S38" s="222"/>
      <c r="T38" s="222"/>
      <c r="U38" s="219"/>
      <c r="V38" s="219"/>
      <c r="W38" s="222"/>
      <c r="X38" s="223"/>
      <c r="Y38" s="222"/>
      <c r="Z38" s="223"/>
      <c r="AA38" s="224"/>
      <c r="AC38" s="263"/>
    </row>
    <row r="39" spans="2:29" ht="12.75">
      <c r="B39" s="113">
        <v>23</v>
      </c>
      <c r="C39" s="218"/>
      <c r="D39" s="114">
        <f t="shared" si="0"/>
        <v>0</v>
      </c>
      <c r="E39" s="115">
        <f t="shared" si="2"/>
        <v>0</v>
      </c>
      <c r="F39" s="218"/>
      <c r="G39" s="219"/>
      <c r="H39" s="220">
        <f t="shared" si="1"/>
        <v>0</v>
      </c>
      <c r="I39" s="219"/>
      <c r="J39" s="221"/>
      <c r="K39" s="221"/>
      <c r="L39" s="219"/>
      <c r="M39" s="219"/>
      <c r="N39" s="221"/>
      <c r="O39" s="221"/>
      <c r="P39" s="219"/>
      <c r="Q39" s="219"/>
      <c r="R39" s="222"/>
      <c r="S39" s="222"/>
      <c r="T39" s="222"/>
      <c r="U39" s="219"/>
      <c r="V39" s="219"/>
      <c r="W39" s="222"/>
      <c r="X39" s="223"/>
      <c r="Y39" s="222"/>
      <c r="Z39" s="223"/>
      <c r="AA39" s="224"/>
      <c r="AC39" s="263"/>
    </row>
    <row r="40" spans="2:29" ht="12.75">
      <c r="B40" s="113">
        <v>24</v>
      </c>
      <c r="C40" s="218"/>
      <c r="D40" s="114">
        <f t="shared" si="0"/>
        <v>0</v>
      </c>
      <c r="E40" s="115">
        <f t="shared" si="2"/>
        <v>0</v>
      </c>
      <c r="F40" s="218"/>
      <c r="G40" s="219"/>
      <c r="H40" s="220">
        <f t="shared" si="1"/>
        <v>0</v>
      </c>
      <c r="I40" s="219"/>
      <c r="J40" s="221"/>
      <c r="K40" s="221"/>
      <c r="L40" s="219"/>
      <c r="M40" s="219"/>
      <c r="N40" s="221"/>
      <c r="O40" s="221"/>
      <c r="P40" s="219"/>
      <c r="Q40" s="219"/>
      <c r="R40" s="222"/>
      <c r="S40" s="222"/>
      <c r="T40" s="222"/>
      <c r="U40" s="219"/>
      <c r="V40" s="219"/>
      <c r="W40" s="222"/>
      <c r="X40" s="223"/>
      <c r="Y40" s="222"/>
      <c r="Z40" s="223"/>
      <c r="AA40" s="224"/>
      <c r="AC40" s="263"/>
    </row>
    <row r="41" spans="2:29" ht="12.75">
      <c r="B41" s="113">
        <v>25</v>
      </c>
      <c r="C41" s="218"/>
      <c r="D41" s="114">
        <f t="shared" si="0"/>
        <v>0</v>
      </c>
      <c r="E41" s="115">
        <f t="shared" si="2"/>
        <v>0</v>
      </c>
      <c r="F41" s="218"/>
      <c r="G41" s="219"/>
      <c r="H41" s="220">
        <f t="shared" si="1"/>
        <v>0</v>
      </c>
      <c r="I41" s="219"/>
      <c r="J41" s="221"/>
      <c r="K41" s="221"/>
      <c r="L41" s="219"/>
      <c r="M41" s="219"/>
      <c r="N41" s="221"/>
      <c r="O41" s="221"/>
      <c r="P41" s="219"/>
      <c r="Q41" s="219"/>
      <c r="R41" s="222"/>
      <c r="S41" s="222"/>
      <c r="T41" s="222"/>
      <c r="U41" s="219"/>
      <c r="V41" s="219"/>
      <c r="W41" s="222"/>
      <c r="X41" s="223"/>
      <c r="Y41" s="222"/>
      <c r="Z41" s="223"/>
      <c r="AA41" s="224"/>
      <c r="AC41" s="263"/>
    </row>
    <row r="42" spans="2:27" ht="12.75">
      <c r="B42" s="113">
        <v>26</v>
      </c>
      <c r="C42" s="218"/>
      <c r="D42" s="114">
        <f t="shared" si="0"/>
        <v>0</v>
      </c>
      <c r="E42" s="115">
        <f>IF(G42&gt;0,G42/D42,0)</f>
        <v>0</v>
      </c>
      <c r="F42" s="218"/>
      <c r="G42" s="219"/>
      <c r="H42" s="220">
        <f t="shared" si="1"/>
        <v>0</v>
      </c>
      <c r="I42" s="219"/>
      <c r="J42" s="221"/>
      <c r="K42" s="221"/>
      <c r="L42" s="219"/>
      <c r="M42" s="219"/>
      <c r="N42" s="221"/>
      <c r="O42" s="221"/>
      <c r="P42" s="219"/>
      <c r="Q42" s="219"/>
      <c r="R42" s="222"/>
      <c r="S42" s="222"/>
      <c r="T42" s="222"/>
      <c r="U42" s="219"/>
      <c r="V42" s="219"/>
      <c r="W42" s="222"/>
      <c r="X42" s="223"/>
      <c r="Y42" s="222"/>
      <c r="Z42" s="223"/>
      <c r="AA42" s="224"/>
    </row>
    <row r="43" spans="2:27" ht="13.5" thickBot="1">
      <c r="B43" s="116"/>
      <c r="C43" s="117"/>
      <c r="D43" s="118">
        <f t="shared" si="0"/>
        <v>0</v>
      </c>
      <c r="E43" s="119"/>
      <c r="F43" s="148"/>
      <c r="G43" s="120"/>
      <c r="H43" s="118">
        <f t="shared" si="1"/>
        <v>0</v>
      </c>
      <c r="I43" s="121"/>
      <c r="J43" s="122"/>
      <c r="K43" s="122"/>
      <c r="L43" s="121"/>
      <c r="M43" s="121"/>
      <c r="N43" s="122"/>
      <c r="O43" s="122"/>
      <c r="P43" s="121"/>
      <c r="Q43" s="121"/>
      <c r="R43" s="123"/>
      <c r="S43" s="123"/>
      <c r="T43" s="123"/>
      <c r="U43" s="121"/>
      <c r="V43" s="121"/>
      <c r="W43" s="123"/>
      <c r="X43" s="124"/>
      <c r="Y43" s="123"/>
      <c r="Z43" s="124"/>
      <c r="AA43" s="125"/>
    </row>
    <row r="44" spans="2:27" ht="13.5" thickBot="1">
      <c r="B44" s="126"/>
      <c r="C44" s="127" t="s">
        <v>16</v>
      </c>
      <c r="D44" s="128">
        <f>SUM(D17:D43)</f>
        <v>0</v>
      </c>
      <c r="E44" s="129">
        <f>IF(G44&gt;0,G44/D44,0)</f>
        <v>0</v>
      </c>
      <c r="F44" s="129"/>
      <c r="G44" s="128">
        <f>SUM(G17:G43)</f>
        <v>0</v>
      </c>
      <c r="H44" s="128">
        <f>SUM(H17:H43)</f>
        <v>0</v>
      </c>
      <c r="I44" s="128"/>
      <c r="J44" s="128">
        <f aca="true" t="shared" si="3" ref="J44:V44">SUM(J17:J43)</f>
        <v>0</v>
      </c>
      <c r="K44" s="128">
        <f t="shared" si="3"/>
        <v>0</v>
      </c>
      <c r="L44" s="128">
        <f t="shared" si="3"/>
        <v>0</v>
      </c>
      <c r="M44" s="128">
        <f t="shared" si="3"/>
        <v>0</v>
      </c>
      <c r="N44" s="128">
        <f t="shared" si="3"/>
        <v>0</v>
      </c>
      <c r="O44" s="128">
        <f t="shared" si="3"/>
        <v>0</v>
      </c>
      <c r="P44" s="128">
        <f t="shared" si="3"/>
        <v>0</v>
      </c>
      <c r="Q44" s="128">
        <f t="shared" si="3"/>
        <v>0</v>
      </c>
      <c r="R44" s="128">
        <f t="shared" si="3"/>
        <v>0</v>
      </c>
      <c r="S44" s="128">
        <f t="shared" si="3"/>
        <v>0</v>
      </c>
      <c r="T44" s="128">
        <f t="shared" si="3"/>
        <v>0</v>
      </c>
      <c r="U44" s="128">
        <f t="shared" si="3"/>
        <v>0</v>
      </c>
      <c r="V44" s="128">
        <f t="shared" si="3"/>
        <v>0</v>
      </c>
      <c r="W44" s="130"/>
      <c r="X44" s="131"/>
      <c r="Y44" s="132"/>
      <c r="Z44" s="131"/>
      <c r="AA44" s="133"/>
    </row>
    <row r="45" ht="12.75">
      <c r="G45" s="263"/>
    </row>
    <row r="46" ht="12.75">
      <c r="G46" s="263"/>
    </row>
    <row r="47" ht="12.75">
      <c r="I47" s="263"/>
    </row>
    <row r="48" spans="9:28" ht="12.75">
      <c r="I48" s="263"/>
      <c r="J48" s="263"/>
      <c r="K48" s="263"/>
      <c r="L48" s="263"/>
      <c r="M48" s="263"/>
      <c r="N48" s="263"/>
      <c r="O48" s="263"/>
      <c r="P48" s="263"/>
      <c r="Q48" s="263"/>
      <c r="R48" s="263"/>
      <c r="S48" s="263"/>
      <c r="T48" s="263"/>
      <c r="U48" s="263"/>
      <c r="V48" s="263"/>
      <c r="W48" s="263"/>
      <c r="X48" s="274"/>
      <c r="Y48" s="263"/>
      <c r="Z48" s="263"/>
      <c r="AA48" s="263"/>
      <c r="AB48" s="263"/>
    </row>
    <row r="49" spans="7:28" ht="12.75">
      <c r="G49" s="135"/>
      <c r="H49" s="135"/>
      <c r="J49" s="263"/>
      <c r="K49" s="263"/>
      <c r="L49" s="263"/>
      <c r="M49" s="263"/>
      <c r="N49" s="263"/>
      <c r="O49" s="263"/>
      <c r="P49" s="263"/>
      <c r="Q49" s="263"/>
      <c r="R49" s="263"/>
      <c r="S49" s="263"/>
      <c r="T49" s="263"/>
      <c r="U49" s="263"/>
      <c r="V49" s="263"/>
      <c r="W49" s="263"/>
      <c r="X49" s="274"/>
      <c r="Y49" s="263"/>
      <c r="Z49" s="263"/>
      <c r="AA49" s="263"/>
      <c r="AB49" s="263"/>
    </row>
    <row r="50" spans="10:28" ht="12.75">
      <c r="J50" s="263"/>
      <c r="K50" s="263"/>
      <c r="L50" s="263"/>
      <c r="M50" s="263"/>
      <c r="N50" s="263"/>
      <c r="O50" s="263"/>
      <c r="P50" s="263"/>
      <c r="Q50" s="263"/>
      <c r="R50" s="263"/>
      <c r="S50" s="263"/>
      <c r="T50" s="263"/>
      <c r="U50" s="263"/>
      <c r="V50" s="263"/>
      <c r="W50" s="263"/>
      <c r="X50" s="274"/>
      <c r="Y50" s="263"/>
      <c r="Z50" s="263"/>
      <c r="AA50" s="263"/>
      <c r="AB50" s="263"/>
    </row>
    <row r="51" spans="10:28" ht="12.75">
      <c r="J51" s="263"/>
      <c r="K51" s="263"/>
      <c r="L51" s="263"/>
      <c r="M51" s="263"/>
      <c r="N51" s="263"/>
      <c r="O51" s="263"/>
      <c r="P51" s="263"/>
      <c r="Q51" s="263"/>
      <c r="R51" s="263"/>
      <c r="S51" s="263"/>
      <c r="T51" s="263"/>
      <c r="U51" s="263"/>
      <c r="V51" s="263"/>
      <c r="W51" s="263"/>
      <c r="X51" s="274"/>
      <c r="Y51" s="263"/>
      <c r="Z51" s="263"/>
      <c r="AA51" s="263"/>
      <c r="AB51" s="263"/>
    </row>
    <row r="52" spans="6:28" ht="12.75">
      <c r="F52" s="135"/>
      <c r="G52" s="135"/>
      <c r="H52" s="135"/>
      <c r="I52" s="135"/>
      <c r="J52" s="275"/>
      <c r="K52" s="275"/>
      <c r="L52" s="275"/>
      <c r="M52" s="275"/>
      <c r="N52" s="275"/>
      <c r="O52" s="275"/>
      <c r="P52" s="275"/>
      <c r="Q52" s="275"/>
      <c r="R52" s="275"/>
      <c r="S52" s="275"/>
      <c r="T52" s="263"/>
      <c r="U52" s="263"/>
      <c r="V52" s="263"/>
      <c r="W52" s="263"/>
      <c r="X52" s="274"/>
      <c r="Y52" s="263"/>
      <c r="Z52" s="263"/>
      <c r="AA52" s="263"/>
      <c r="AB52" s="263"/>
    </row>
    <row r="53" spans="6:28" ht="18">
      <c r="F53" s="267"/>
      <c r="G53" s="268"/>
      <c r="H53" s="269"/>
      <c r="I53" s="270"/>
      <c r="J53" s="276"/>
      <c r="K53" s="277"/>
      <c r="L53" s="276"/>
      <c r="M53" s="277"/>
      <c r="N53" s="276"/>
      <c r="O53" s="277"/>
      <c r="P53" s="277"/>
      <c r="Q53" s="275"/>
      <c r="R53" s="275"/>
      <c r="S53" s="275"/>
      <c r="T53" s="263"/>
      <c r="U53" s="263"/>
      <c r="V53" s="263"/>
      <c r="W53" s="263"/>
      <c r="X53" s="274"/>
      <c r="Y53" s="263"/>
      <c r="Z53" s="263"/>
      <c r="AA53" s="263"/>
      <c r="AB53" s="263"/>
    </row>
    <row r="54" spans="6:28" ht="12.75">
      <c r="F54" s="271"/>
      <c r="G54" s="270"/>
      <c r="H54" s="269"/>
      <c r="I54" s="270"/>
      <c r="J54" s="276"/>
      <c r="K54" s="277"/>
      <c r="L54" s="276"/>
      <c r="M54" s="277"/>
      <c r="N54" s="276"/>
      <c r="O54" s="277"/>
      <c r="P54" s="277"/>
      <c r="Q54" s="275"/>
      <c r="R54" s="275"/>
      <c r="S54" s="275"/>
      <c r="T54" s="263"/>
      <c r="U54" s="263"/>
      <c r="V54" s="263"/>
      <c r="W54" s="263"/>
      <c r="X54" s="274"/>
      <c r="Y54" s="263"/>
      <c r="Z54" s="263"/>
      <c r="AA54" s="263"/>
      <c r="AB54" s="263"/>
    </row>
    <row r="55" spans="6:28" ht="18">
      <c r="F55" s="267"/>
      <c r="G55" s="267"/>
      <c r="H55" s="267"/>
      <c r="I55" s="267"/>
      <c r="J55" s="268"/>
      <c r="K55" s="268"/>
      <c r="L55" s="268"/>
      <c r="M55" s="268"/>
      <c r="N55" s="268"/>
      <c r="O55" s="268"/>
      <c r="P55" s="276"/>
      <c r="Q55" s="275"/>
      <c r="R55" s="275"/>
      <c r="S55" s="275"/>
      <c r="T55" s="263"/>
      <c r="U55" s="263"/>
      <c r="V55" s="263"/>
      <c r="W55" s="263"/>
      <c r="X55" s="274"/>
      <c r="Y55" s="263"/>
      <c r="Z55" s="263"/>
      <c r="AA55" s="263"/>
      <c r="AB55" s="263"/>
    </row>
    <row r="56" spans="6:28" ht="12.75">
      <c r="F56" s="135"/>
      <c r="G56" s="135"/>
      <c r="H56" s="135"/>
      <c r="I56" s="135"/>
      <c r="J56" s="275"/>
      <c r="K56" s="275"/>
      <c r="L56" s="275"/>
      <c r="M56" s="275"/>
      <c r="N56" s="275"/>
      <c r="O56" s="275"/>
      <c r="P56" s="275"/>
      <c r="Q56" s="275"/>
      <c r="R56" s="275"/>
      <c r="S56" s="275"/>
      <c r="T56" s="263"/>
      <c r="U56" s="263"/>
      <c r="V56" s="263"/>
      <c r="W56" s="263"/>
      <c r="X56" s="274"/>
      <c r="Y56" s="263"/>
      <c r="Z56" s="263"/>
      <c r="AA56" s="263"/>
      <c r="AB56" s="263"/>
    </row>
    <row r="57" spans="6:19" ht="12.75">
      <c r="F57" s="135"/>
      <c r="G57" s="135"/>
      <c r="H57" s="135"/>
      <c r="I57" s="135"/>
      <c r="J57" s="135"/>
      <c r="K57" s="135"/>
      <c r="L57" s="135"/>
      <c r="M57" s="135"/>
      <c r="N57" s="135"/>
      <c r="O57" s="135"/>
      <c r="P57" s="135"/>
      <c r="Q57" s="135"/>
      <c r="R57" s="135"/>
      <c r="S57" s="135"/>
    </row>
  </sheetData>
  <sheetProtection sheet="1" formatCells="0"/>
  <mergeCells count="17">
    <mergeCell ref="A2:E2"/>
    <mergeCell ref="AA12:AA13"/>
    <mergeCell ref="I12:I15"/>
    <mergeCell ref="U12:V12"/>
    <mergeCell ref="U13:V13"/>
    <mergeCell ref="N12:Q12"/>
    <mergeCell ref="N13:Q13"/>
    <mergeCell ref="Z12:Z14"/>
    <mergeCell ref="R12:T13"/>
    <mergeCell ref="S14:T14"/>
    <mergeCell ref="F12:F14"/>
    <mergeCell ref="D12:D14"/>
    <mergeCell ref="X12:X14"/>
    <mergeCell ref="L14:M14"/>
    <mergeCell ref="P14:Q14"/>
    <mergeCell ref="J12:M12"/>
    <mergeCell ref="J13:M13"/>
  </mergeCells>
  <conditionalFormatting sqref="H17:H42 D17:E42">
    <cfRule type="cellIs" priority="1" dxfId="0" operator="equal" stopIfTrue="1">
      <formula>0</formula>
    </cfRule>
  </conditionalFormatting>
  <dataValidations count="20">
    <dataValidation allowBlank="1" showInputMessage="1" showErrorMessage="1" prompt="Arvio ehdotetun toimenpiteen säästövaikutuksen eliniästä. Oheistetaan myöhemmin tarkemmin, kun energiapalveludirektiivin ja energiatehokkuussopimusten määrittelyt varmistuvat." sqref="W17:W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AA17:AA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n energiankäytön muutosta koskeva kustannussäästö" sqref="P17:P42 L17:L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mihin järjestelmään säästötoimenpide kohdistuu.&#10;&#10;" error="Valitse arvo listan vaihtoehdoista" sqref="X17:X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Z17:Z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Z43"/>
    <dataValidation type="list" allowBlank="1" showInputMessage="1" showErrorMessage="1" prompt="Onko toimenpiteen kannattavuuslaskenta tehty elinkaarilaskentaa hyödyntäen, valitse Kyllä tai Ei." errorTitle="Ohje" error="Arvo voi olla vain Kyllä tai Ei" sqref="F17:F42">
      <formula1>Kylla_Ei</formula1>
    </dataValidation>
    <dataValidation allowBlank="1" showInputMessage="1" showErrorMessage="1" prompt="Toimenpiteen kaukokylmän käytön muutosta koskeva kustannussäästö" sqref="S17:S42"/>
    <dataValidation allowBlank="1" showInputMessage="1" showErrorMessage="1" prompt="Kaukokylmän hankinnan muutosten kustannusvaikutukset" sqref="T17:T42"/>
    <dataValidation allowBlank="1" showInputMessage="1" showErrorMessage="1" prompt="Syötä toimenpiteen investointi euroina" sqref="G17:G42"/>
    <dataValidation allowBlank="1" showInputMessage="1" showErrorMessage="1" prompt="Lämpöenergian vuosisäästö" sqref="J17:J42"/>
    <dataValidation allowBlank="1" showInputMessage="1" showErrorMessage="1" prompt="Sähköenergian vuosisäästö" sqref="N17:N42"/>
    <dataValidation allowBlank="1" showInputMessage="1" showErrorMessage="1" prompt="Jäähdytysenergian vuosisäästö" sqref="R17:R42"/>
    <dataValidation allowBlank="1" showInputMessage="1" showErrorMessage="1" prompt="Veden vuosisäästö" sqref="U17:U42"/>
    <dataValidation allowBlank="1" showInputMessage="1" showErrorMessage="1" prompt="Lyhyt kuvaus säästötoimennpiteen kohteesta ja tehdystä toimenpiteestä" sqref="C17:C4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59" r:id="rId7"/>
  <headerFooter alignWithMargins="0">
    <oddHeader>&amp;LYrityksen energiakatselmus&amp;CKohdekatselmuksen seurantatietojen raportointilomake &amp;R&amp;A</oddHeader>
    <oddFooter>&amp;L&amp;F&amp;R&amp;P/&amp;N</oddFooter>
  </headerFooter>
  <legacyDrawing r:id="rId3"/>
  <tableParts>
    <tablePart r:id="rId4"/>
    <tablePart r:id="rId6"/>
    <tablePart r:id="rId5"/>
  </tableParts>
</worksheet>
</file>

<file path=xl/worksheets/sheet4.xml><?xml version="1.0" encoding="utf-8"?>
<worksheet xmlns="http://schemas.openxmlformats.org/spreadsheetml/2006/main" xmlns:r="http://schemas.openxmlformats.org/officeDocument/2006/relationships">
  <sheetPr>
    <pageSetUpPr fitToPage="1"/>
  </sheetPr>
  <dimension ref="A1:N54"/>
  <sheetViews>
    <sheetView showGridLines="0" zoomScalePageLayoutView="0" workbookViewId="0" topLeftCell="A1">
      <selection activeCell="A4" sqref="A4"/>
    </sheetView>
  </sheetViews>
  <sheetFormatPr defaultColWidth="9.140625" defaultRowHeight="12.75"/>
  <cols>
    <col min="1" max="1" width="9.140625" style="5" customWidth="1"/>
    <col min="2" max="2" width="1.7109375" style="5" customWidth="1"/>
    <col min="3" max="3" width="109.8515625" style="5" customWidth="1"/>
    <col min="4" max="16384" width="9.140625" style="5" customWidth="1"/>
  </cols>
  <sheetData>
    <row r="1" spans="1:3" ht="15.75" customHeight="1">
      <c r="A1" s="259" t="str">
        <f>Perustiedot!A5</f>
        <v>Yrityksen energiakatselmus</v>
      </c>
      <c r="B1" s="254"/>
      <c r="C1" s="254"/>
    </row>
    <row r="2" spans="1:3" ht="15.75" customHeight="1">
      <c r="A2" s="259" t="s">
        <v>1054</v>
      </c>
      <c r="B2" s="255"/>
      <c r="C2" s="255"/>
    </row>
    <row r="3" spans="1:3" ht="15.75" customHeight="1">
      <c r="A3" s="259" t="str">
        <f>Perustiedot!$A$3</f>
        <v>Lomakkeen päiväys 19.3.2015</v>
      </c>
      <c r="B3" s="260"/>
      <c r="C3" s="260"/>
    </row>
    <row r="4" ht="12.75">
      <c r="A4" s="158"/>
    </row>
    <row r="5" spans="1:2" ht="12.75">
      <c r="A5" s="214" t="s">
        <v>976</v>
      </c>
      <c r="B5" s="53"/>
    </row>
    <row r="6" ht="4.5" customHeight="1"/>
    <row r="7" spans="2:3" ht="12.75" customHeight="1">
      <c r="B7" s="215" t="s">
        <v>1069</v>
      </c>
      <c r="C7" s="135"/>
    </row>
    <row r="8" spans="2:3" ht="12.75" customHeight="1">
      <c r="B8" s="215" t="s">
        <v>1070</v>
      </c>
      <c r="C8" s="135"/>
    </row>
    <row r="9" spans="2:9" ht="12.75" customHeight="1">
      <c r="B9" s="159"/>
      <c r="C9" s="207" t="s">
        <v>1056</v>
      </c>
      <c r="G9" s="207"/>
      <c r="H9" s="207"/>
      <c r="I9" s="207"/>
    </row>
    <row r="10" ht="4.5" customHeight="1"/>
    <row r="11" spans="2:4" ht="27" customHeight="1">
      <c r="B11" s="390" t="s">
        <v>1084</v>
      </c>
      <c r="C11" s="390"/>
      <c r="D11" s="263"/>
    </row>
    <row r="12" spans="2:3" ht="4.5" customHeight="1">
      <c r="B12" s="206"/>
      <c r="C12" s="206"/>
    </row>
    <row r="13" spans="2:4" ht="53.25" customHeight="1">
      <c r="B13" s="391" t="s">
        <v>1083</v>
      </c>
      <c r="C13" s="391"/>
      <c r="D13" s="263"/>
    </row>
    <row r="14" spans="2:3" ht="4.5" customHeight="1">
      <c r="B14" s="196"/>
      <c r="C14" s="196"/>
    </row>
    <row r="15" ht="12.75">
      <c r="A15" s="214" t="s">
        <v>1071</v>
      </c>
    </row>
    <row r="16" spans="2:3" ht="12.75">
      <c r="B16" s="193" t="s">
        <v>980</v>
      </c>
      <c r="C16" s="135" t="s">
        <v>1079</v>
      </c>
    </row>
    <row r="17" spans="2:4" ht="12.75">
      <c r="B17" s="193"/>
      <c r="C17" s="246" t="s">
        <v>1085</v>
      </c>
      <c r="D17" s="292"/>
    </row>
    <row r="18" ht="4.5" customHeight="1"/>
    <row r="19" spans="2:3" ht="12.75">
      <c r="B19" s="193" t="s">
        <v>980</v>
      </c>
      <c r="C19" s="5" t="s">
        <v>1094</v>
      </c>
    </row>
    <row r="20" ht="12.75">
      <c r="D20" s="263"/>
    </row>
    <row r="21" ht="12.75">
      <c r="A21" s="247" t="s">
        <v>1095</v>
      </c>
    </row>
    <row r="23" spans="1:2" ht="12.75">
      <c r="A23" s="214" t="s">
        <v>977</v>
      </c>
      <c r="B23" s="53"/>
    </row>
    <row r="24" ht="4.5" customHeight="1"/>
    <row r="25" spans="2:3" ht="25.5">
      <c r="B25" s="193" t="s">
        <v>980</v>
      </c>
      <c r="C25" s="64" t="s">
        <v>1050</v>
      </c>
    </row>
    <row r="26" spans="2:3" ht="12.75">
      <c r="B26" s="195" t="s">
        <v>1060</v>
      </c>
      <c r="C26" s="64"/>
    </row>
    <row r="27" spans="2:3" ht="25.5">
      <c r="B27" s="193" t="s">
        <v>980</v>
      </c>
      <c r="C27" s="194" t="s">
        <v>1048</v>
      </c>
    </row>
    <row r="28" spans="2:3" ht="12.75">
      <c r="B28" s="195" t="s">
        <v>1062</v>
      </c>
      <c r="C28" s="194"/>
    </row>
    <row r="29" spans="2:3" ht="25.5">
      <c r="B29" s="193" t="s">
        <v>980</v>
      </c>
      <c r="C29" s="64" t="s">
        <v>1072</v>
      </c>
    </row>
    <row r="30" spans="2:3" ht="25.5">
      <c r="B30" s="193" t="s">
        <v>980</v>
      </c>
      <c r="C30" s="64" t="s">
        <v>1096</v>
      </c>
    </row>
    <row r="31" spans="2:4" ht="12.75">
      <c r="B31" s="212" t="s">
        <v>1061</v>
      </c>
      <c r="C31" s="212"/>
      <c r="D31" s="213"/>
    </row>
    <row r="32" spans="2:4" ht="39" customHeight="1">
      <c r="B32" s="193"/>
      <c r="C32" s="238" t="s">
        <v>1097</v>
      </c>
      <c r="D32" s="238"/>
    </row>
    <row r="33" spans="2:4" ht="12.75">
      <c r="B33" s="193"/>
      <c r="C33" s="213" t="s">
        <v>1051</v>
      </c>
      <c r="D33" s="213"/>
    </row>
    <row r="35" spans="1:3" ht="12.75">
      <c r="A35" s="214" t="s">
        <v>70</v>
      </c>
      <c r="B35" s="53"/>
      <c r="C35" s="53"/>
    </row>
    <row r="36" ht="4.5" customHeight="1"/>
    <row r="37" spans="1:5" ht="25.5">
      <c r="A37" s="193"/>
      <c r="B37" s="193" t="s">
        <v>980</v>
      </c>
      <c r="C37" s="64" t="s">
        <v>1080</v>
      </c>
      <c r="E37" s="263"/>
    </row>
    <row r="38" spans="1:5" ht="27.75" customHeight="1">
      <c r="A38" s="193"/>
      <c r="B38" s="193" t="s">
        <v>980</v>
      </c>
      <c r="C38" s="64" t="s">
        <v>1081</v>
      </c>
      <c r="E38" s="263"/>
    </row>
    <row r="39" spans="1:5" ht="25.5">
      <c r="A39" s="193"/>
      <c r="B39" s="193" t="s">
        <v>980</v>
      </c>
      <c r="C39" s="64" t="s">
        <v>1093</v>
      </c>
      <c r="E39" s="263"/>
    </row>
    <row r="40" spans="1:5" ht="12.75">
      <c r="A40" s="193"/>
      <c r="B40" s="193"/>
      <c r="C40" s="302" t="s">
        <v>1092</v>
      </c>
      <c r="E40" s="263"/>
    </row>
    <row r="41" spans="1:3" ht="12.75">
      <c r="A41" s="193"/>
      <c r="B41" s="193" t="s">
        <v>980</v>
      </c>
      <c r="C41" s="64" t="s">
        <v>979</v>
      </c>
    </row>
    <row r="42" spans="1:2" ht="12.75">
      <c r="A42" s="193"/>
      <c r="B42" s="193"/>
    </row>
    <row r="43" spans="1:2" ht="12.75">
      <c r="A43" s="214" t="s">
        <v>71</v>
      </c>
      <c r="B43" s="195"/>
    </row>
    <row r="44" spans="1:2" ht="4.5" customHeight="1">
      <c r="A44" s="193"/>
      <c r="B44" s="193"/>
    </row>
    <row r="45" spans="1:5" ht="12.75">
      <c r="A45" s="193"/>
      <c r="B45" s="193" t="s">
        <v>980</v>
      </c>
      <c r="C45" s="64" t="s">
        <v>1091</v>
      </c>
      <c r="E45" s="263"/>
    </row>
    <row r="46" spans="1:4" ht="25.5">
      <c r="A46" s="193"/>
      <c r="B46" s="193" t="s">
        <v>980</v>
      </c>
      <c r="C46" s="194" t="s">
        <v>1068</v>
      </c>
      <c r="D46" s="135"/>
    </row>
    <row r="47" spans="1:3" ht="25.5">
      <c r="A47" s="193"/>
      <c r="B47" s="193" t="s">
        <v>980</v>
      </c>
      <c r="C47" s="64" t="s">
        <v>981</v>
      </c>
    </row>
    <row r="48" spans="1:3" ht="39">
      <c r="A48" s="193"/>
      <c r="B48" s="193" t="s">
        <v>980</v>
      </c>
      <c r="C48" s="64" t="s">
        <v>1073</v>
      </c>
    </row>
    <row r="49" spans="1:3" ht="25.5">
      <c r="A49" s="193"/>
      <c r="B49" s="193" t="s">
        <v>980</v>
      </c>
      <c r="C49" s="64" t="s">
        <v>982</v>
      </c>
    </row>
    <row r="50" spans="1:14" ht="90.75">
      <c r="A50" s="193"/>
      <c r="B50" s="193" t="s">
        <v>980</v>
      </c>
      <c r="C50" s="64" t="s">
        <v>1063</v>
      </c>
      <c r="D50" s="64"/>
      <c r="E50" s="64"/>
      <c r="F50" s="64"/>
      <c r="G50" s="64"/>
      <c r="H50" s="64"/>
      <c r="I50" s="64"/>
      <c r="J50" s="64"/>
      <c r="K50" s="64"/>
      <c r="L50" s="64"/>
      <c r="M50" s="64"/>
      <c r="N50" s="64"/>
    </row>
    <row r="51" spans="1:4" ht="51.75">
      <c r="A51" s="193"/>
      <c r="B51" s="193" t="s">
        <v>980</v>
      </c>
      <c r="C51" s="194" t="s">
        <v>1090</v>
      </c>
      <c r="D51" s="135"/>
    </row>
    <row r="52" spans="1:3" ht="12.75">
      <c r="A52" s="193"/>
      <c r="B52" s="193" t="s">
        <v>980</v>
      </c>
      <c r="C52" s="194" t="s">
        <v>983</v>
      </c>
    </row>
    <row r="53" spans="1:3" ht="25.5">
      <c r="A53" s="193"/>
      <c r="B53" s="193" t="s">
        <v>980</v>
      </c>
      <c r="C53" s="194" t="s">
        <v>984</v>
      </c>
    </row>
    <row r="54" spans="1:3" ht="25.5" customHeight="1">
      <c r="A54" s="193"/>
      <c r="B54" s="193" t="s">
        <v>980</v>
      </c>
      <c r="C54" s="64" t="s">
        <v>985</v>
      </c>
    </row>
  </sheetData>
  <sheetProtection sheet="1"/>
  <mergeCells count="2">
    <mergeCell ref="B11:C11"/>
    <mergeCell ref="B13:C13"/>
  </mergeCells>
  <hyperlinks>
    <hyperlink ref="C9" r:id="rId1" display="www.energiavirasto.fi/suurten-yritysten-pakolliset-katselmukset "/>
    <hyperlink ref="C17" r:id="rId2" display="katselmukset@energiavirasto.fi"/>
    <hyperlink ref="C40" r:id="rId3" display="www.motiva.fi/kulutuksennormitus"/>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4"/>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85" zoomScaleNormal="85" zoomScalePageLayoutView="0" workbookViewId="0" topLeftCell="A1">
      <selection activeCell="A4" sqref="A4"/>
    </sheetView>
  </sheetViews>
  <sheetFormatPr defaultColWidth="9.140625" defaultRowHeight="12.75"/>
  <cols>
    <col min="1" max="1" width="9.140625" style="152" customWidth="1"/>
    <col min="2" max="2" width="9.140625" style="152" hidden="1" customWidth="1"/>
    <col min="3" max="3" width="45.28125" style="152" customWidth="1"/>
    <col min="4" max="4" width="6.00390625" style="152" customWidth="1"/>
    <col min="5" max="5" width="9.140625" style="152" hidden="1" customWidth="1"/>
    <col min="6" max="6" width="45.28125" style="152" hidden="1" customWidth="1"/>
    <col min="7" max="7" width="8.28125" style="152" hidden="1" customWidth="1"/>
    <col min="8" max="8" width="9.140625" style="152" customWidth="1"/>
    <col min="9" max="9" width="57.7109375" style="152" customWidth="1"/>
    <col min="10" max="10" width="9.7109375" style="152" hidden="1" customWidth="1"/>
    <col min="11" max="11" width="57.7109375" style="152" hidden="1" customWidth="1"/>
    <col min="12" max="12" width="9.7109375" style="152" hidden="1" customWidth="1"/>
    <col min="13" max="13" width="9.140625" style="152" customWidth="1"/>
    <col min="14" max="14" width="50.7109375" style="152" customWidth="1"/>
    <col min="15" max="15" width="12.140625" style="152" hidden="1" customWidth="1"/>
    <col min="16" max="16" width="9.140625" style="152" hidden="1" customWidth="1"/>
    <col min="17" max="17" width="52.28125" style="152" hidden="1" customWidth="1"/>
    <col min="18" max="18" width="9.140625" style="152" customWidth="1"/>
    <col min="19" max="19" width="41.28125" style="152" bestFit="1" customWidth="1"/>
    <col min="20" max="20" width="9.140625" style="152" customWidth="1"/>
    <col min="21" max="21" width="41.28125" style="152" hidden="1" customWidth="1"/>
    <col min="22" max="16384" width="9.140625" style="152" customWidth="1"/>
  </cols>
  <sheetData>
    <row r="1" spans="1:9" ht="15.75" customHeight="1">
      <c r="A1" s="259" t="str">
        <f>Perustiedot!A5</f>
        <v>Yrityksen energiakatselmus</v>
      </c>
      <c r="B1" s="301"/>
      <c r="C1" s="300"/>
      <c r="D1" s="300"/>
      <c r="H1" s="300"/>
      <c r="I1" s="239"/>
    </row>
    <row r="2" spans="1:8" ht="15.75" customHeight="1">
      <c r="A2" s="259" t="s">
        <v>1053</v>
      </c>
      <c r="B2" s="301"/>
      <c r="C2" s="300"/>
      <c r="D2" s="300"/>
      <c r="H2" s="300"/>
    </row>
    <row r="3" spans="1:8" ht="15.75" customHeight="1">
      <c r="A3" s="259" t="str">
        <f>Perustiedot!$A$3</f>
        <v>Lomakkeen päiväys 19.3.2015</v>
      </c>
      <c r="B3" s="278"/>
      <c r="C3" s="300"/>
      <c r="D3" s="300"/>
      <c r="H3" s="300"/>
    </row>
    <row r="4" spans="6:21" ht="12.75" customHeight="1">
      <c r="F4" s="154" t="s">
        <v>962</v>
      </c>
      <c r="G4" s="154" t="s">
        <v>962</v>
      </c>
      <c r="K4" s="154" t="s">
        <v>962</v>
      </c>
      <c r="L4" s="154" t="s">
        <v>962</v>
      </c>
      <c r="Q4" s="154" t="s">
        <v>962</v>
      </c>
      <c r="U4" s="154" t="s">
        <v>962</v>
      </c>
    </row>
    <row r="5" ht="14.25">
      <c r="C5" s="152" t="s">
        <v>1055</v>
      </c>
    </row>
    <row r="6" ht="5.25" customHeight="1">
      <c r="K6" s="155"/>
    </row>
    <row r="7" ht="5.25" customHeight="1">
      <c r="K7" s="155"/>
    </row>
    <row r="8" spans="3:19" ht="15">
      <c r="C8" s="157" t="s">
        <v>38</v>
      </c>
      <c r="F8" s="157" t="s">
        <v>38</v>
      </c>
      <c r="I8" s="156" t="s">
        <v>36</v>
      </c>
      <c r="K8" s="157" t="s">
        <v>36</v>
      </c>
      <c r="N8" s="170" t="s">
        <v>83</v>
      </c>
      <c r="O8" s="154"/>
      <c r="S8" s="170" t="s">
        <v>1004</v>
      </c>
    </row>
    <row r="9" spans="3:19" ht="14.25">
      <c r="C9" s="5" t="s">
        <v>81</v>
      </c>
      <c r="D9" s="5"/>
      <c r="E9" s="5"/>
      <c r="F9" s="135" t="s">
        <v>81</v>
      </c>
      <c r="G9" s="5"/>
      <c r="H9" s="5"/>
      <c r="I9" s="135" t="s">
        <v>307</v>
      </c>
      <c r="J9" s="5"/>
      <c r="K9" s="135" t="s">
        <v>307</v>
      </c>
      <c r="L9" s="5"/>
      <c r="M9" s="5"/>
      <c r="N9" s="135" t="s">
        <v>84</v>
      </c>
      <c r="O9" s="154"/>
      <c r="S9" s="135"/>
    </row>
    <row r="10" spans="9:15" ht="14.25">
      <c r="I10" s="197"/>
      <c r="N10" s="155"/>
      <c r="O10" s="155"/>
    </row>
    <row r="11" spans="2:21" ht="14.25">
      <c r="B11" s="153" t="s">
        <v>80</v>
      </c>
      <c r="C11" s="169" t="s">
        <v>79</v>
      </c>
      <c r="D11" s="153" t="s">
        <v>80</v>
      </c>
      <c r="F11" s="165" t="s">
        <v>79</v>
      </c>
      <c r="G11" s="198" t="s">
        <v>80</v>
      </c>
      <c r="I11" s="169" t="s">
        <v>1042</v>
      </c>
      <c r="J11" s="153" t="s">
        <v>82</v>
      </c>
      <c r="K11" s="165" t="s">
        <v>36</v>
      </c>
      <c r="L11" s="153" t="s">
        <v>82</v>
      </c>
      <c r="N11" s="169" t="s">
        <v>85</v>
      </c>
      <c r="O11" s="170" t="s">
        <v>86</v>
      </c>
      <c r="Q11" s="165" t="s">
        <v>85</v>
      </c>
      <c r="S11" s="169" t="s">
        <v>1004</v>
      </c>
      <c r="U11" s="165" t="s">
        <v>963</v>
      </c>
    </row>
    <row r="12" spans="2:21" ht="14.25">
      <c r="B12" s="152" t="s">
        <v>72</v>
      </c>
      <c r="C12" s="152" t="str">
        <f>F12</f>
        <v>Erilliset pientalot</v>
      </c>
      <c r="D12" s="152" t="str">
        <f>G12</f>
        <v>01</v>
      </c>
      <c r="F12" s="166" t="s">
        <v>96</v>
      </c>
      <c r="G12" s="199" t="s">
        <v>72</v>
      </c>
      <c r="I12" s="164" t="str">
        <f>K12</f>
        <v>00 Toimiala tuntematon</v>
      </c>
      <c r="J12" s="152" t="str">
        <f>L12</f>
        <v>00</v>
      </c>
      <c r="K12" s="161" t="s">
        <v>598</v>
      </c>
      <c r="L12" s="152" t="s">
        <v>308</v>
      </c>
      <c r="N12" s="174" t="str">
        <f>Q12</f>
        <v>Lämmitysjärjestelmä</v>
      </c>
      <c r="O12" s="173" t="s">
        <v>590</v>
      </c>
      <c r="Q12" s="171" t="s">
        <v>1028</v>
      </c>
      <c r="S12" s="175" t="s">
        <v>1026</v>
      </c>
      <c r="U12" s="161" t="s">
        <v>988</v>
      </c>
    </row>
    <row r="13" spans="2:21" ht="14.25">
      <c r="B13" s="152" t="s">
        <v>98</v>
      </c>
      <c r="C13" s="152" t="str">
        <f aca="true" t="shared" si="0" ref="C13:C76">F13</f>
        <v>Yhden asunnon talot</v>
      </c>
      <c r="D13" s="152" t="str">
        <f aca="true" t="shared" si="1" ref="D13:D44">G13</f>
        <v>011</v>
      </c>
      <c r="F13" s="166" t="s">
        <v>97</v>
      </c>
      <c r="G13" s="199" t="s">
        <v>98</v>
      </c>
      <c r="I13" s="164" t="str">
        <f aca="true" t="shared" si="2" ref="I13:I76">K13</f>
        <v>01 Kasvinviljely ja kotieläintalous, riistatalous ja niihin liittyvät palvelut</v>
      </c>
      <c r="J13" s="152" t="str">
        <f aca="true" t="shared" si="3" ref="J13:J76">L13</f>
        <v>01</v>
      </c>
      <c r="K13" s="161" t="s">
        <v>599</v>
      </c>
      <c r="L13" s="152" t="s">
        <v>72</v>
      </c>
      <c r="N13" s="174" t="str">
        <f aca="true" t="shared" si="4" ref="N13:N20">Q13</f>
        <v>Ilmanvaihtojärjestelmä</v>
      </c>
      <c r="O13" s="173" t="s">
        <v>591</v>
      </c>
      <c r="Q13" s="171" t="s">
        <v>1029</v>
      </c>
      <c r="S13" s="176" t="s">
        <v>1006</v>
      </c>
      <c r="U13" s="161" t="s">
        <v>987</v>
      </c>
    </row>
    <row r="14" spans="2:21" ht="14.25">
      <c r="B14" s="152" t="s">
        <v>100</v>
      </c>
      <c r="C14" s="152" t="str">
        <f t="shared" si="0"/>
        <v>Kahden asunnon talot</v>
      </c>
      <c r="D14" s="152" t="str">
        <f t="shared" si="1"/>
        <v>012</v>
      </c>
      <c r="F14" s="166" t="s">
        <v>99</v>
      </c>
      <c r="G14" s="199" t="s">
        <v>100</v>
      </c>
      <c r="I14" s="164" t="str">
        <f t="shared" si="2"/>
        <v>011 Yksivuotisten kasvien viljely</v>
      </c>
      <c r="J14" s="152" t="str">
        <f t="shared" si="3"/>
        <v>011</v>
      </c>
      <c r="K14" s="161" t="s">
        <v>600</v>
      </c>
      <c r="L14" s="152" t="s">
        <v>98</v>
      </c>
      <c r="N14" s="174" t="str">
        <f t="shared" si="4"/>
        <v>Käyttövesijärjestelmä</v>
      </c>
      <c r="O14" s="173" t="s">
        <v>592</v>
      </c>
      <c r="Q14" s="171" t="s">
        <v>1030</v>
      </c>
      <c r="S14" s="164" t="s">
        <v>1005</v>
      </c>
      <c r="U14" s="161" t="s">
        <v>989</v>
      </c>
    </row>
    <row r="15" spans="2:21" ht="14.25">
      <c r="B15" s="152" t="s">
        <v>102</v>
      </c>
      <c r="C15" s="152" t="str">
        <f t="shared" si="0"/>
        <v>Muut erilliset pientalot</v>
      </c>
      <c r="D15" s="152" t="str">
        <f t="shared" si="1"/>
        <v>013</v>
      </c>
      <c r="F15" s="166" t="s">
        <v>101</v>
      </c>
      <c r="G15" s="199" t="s">
        <v>102</v>
      </c>
      <c r="I15" s="164" t="str">
        <f t="shared" si="2"/>
        <v>012 Monivuotisten kasvien viljely</v>
      </c>
      <c r="J15" s="152" t="str">
        <f t="shared" si="3"/>
        <v>012</v>
      </c>
      <c r="K15" s="161" t="s">
        <v>601</v>
      </c>
      <c r="L15" s="152" t="s">
        <v>100</v>
      </c>
      <c r="N15" s="174" t="str">
        <f t="shared" si="4"/>
        <v>Sähkö</v>
      </c>
      <c r="O15" s="173" t="s">
        <v>593</v>
      </c>
      <c r="Q15" s="171" t="s">
        <v>39</v>
      </c>
      <c r="S15" s="164" t="s">
        <v>1007</v>
      </c>
      <c r="U15" s="161" t="s">
        <v>990</v>
      </c>
    </row>
    <row r="16" spans="2:21" ht="14.25">
      <c r="B16" s="152" t="s">
        <v>73</v>
      </c>
      <c r="C16" s="152" t="str">
        <f t="shared" si="0"/>
        <v>Rivi- ja ketjutalot</v>
      </c>
      <c r="D16" s="152" t="str">
        <f t="shared" si="1"/>
        <v>02</v>
      </c>
      <c r="F16" s="166" t="s">
        <v>103</v>
      </c>
      <c r="G16" s="199" t="s">
        <v>73</v>
      </c>
      <c r="I16" s="164" t="str">
        <f t="shared" si="2"/>
        <v>013 Taimien kasvatus ja muu kasvien lisääminen</v>
      </c>
      <c r="J16" s="152" t="str">
        <f t="shared" si="3"/>
        <v>013</v>
      </c>
      <c r="K16" s="161" t="s">
        <v>602</v>
      </c>
      <c r="L16" s="152" t="s">
        <v>102</v>
      </c>
      <c r="N16" s="174" t="str">
        <f t="shared" si="4"/>
        <v>Jäähdytysjärjestelmä</v>
      </c>
      <c r="O16" s="173" t="s">
        <v>594</v>
      </c>
      <c r="Q16" s="171" t="s">
        <v>1031</v>
      </c>
      <c r="S16" s="164" t="s">
        <v>1008</v>
      </c>
      <c r="U16" s="161" t="s">
        <v>991</v>
      </c>
    </row>
    <row r="17" spans="2:21" ht="14.25">
      <c r="B17" s="152" t="s">
        <v>105</v>
      </c>
      <c r="C17" s="152" t="str">
        <f t="shared" si="0"/>
        <v>Rivitalot</v>
      </c>
      <c r="D17" s="152" t="str">
        <f t="shared" si="1"/>
        <v>021</v>
      </c>
      <c r="F17" s="166" t="s">
        <v>104</v>
      </c>
      <c r="G17" s="199" t="s">
        <v>105</v>
      </c>
      <c r="I17" s="164" t="str">
        <f t="shared" si="2"/>
        <v>014 Kotieläintalous</v>
      </c>
      <c r="J17" s="152" t="str">
        <f t="shared" si="3"/>
        <v>014</v>
      </c>
      <c r="K17" s="161" t="s">
        <v>603</v>
      </c>
      <c r="L17" s="152" t="s">
        <v>309</v>
      </c>
      <c r="N17" s="174" t="str">
        <f t="shared" si="4"/>
        <v>Paineilmajärjestelmä</v>
      </c>
      <c r="O17" s="173" t="s">
        <v>597</v>
      </c>
      <c r="Q17" s="171" t="s">
        <v>1032</v>
      </c>
      <c r="S17" s="164" t="s">
        <v>1009</v>
      </c>
      <c r="U17" s="161" t="s">
        <v>992</v>
      </c>
    </row>
    <row r="18" spans="2:21" ht="14.25">
      <c r="B18" s="152" t="s">
        <v>107</v>
      </c>
      <c r="C18" s="152" t="str">
        <f t="shared" si="0"/>
        <v>Ketjutalot</v>
      </c>
      <c r="D18" s="152" t="str">
        <f t="shared" si="1"/>
        <v>022</v>
      </c>
      <c r="F18" s="166" t="s">
        <v>106</v>
      </c>
      <c r="G18" s="199" t="s">
        <v>107</v>
      </c>
      <c r="I18" s="164" t="str">
        <f t="shared" si="2"/>
        <v>015 Yhdistetty kasvinviljely ja kotieläintalous (sekatilat)</v>
      </c>
      <c r="J18" s="152" t="str">
        <f t="shared" si="3"/>
        <v>015</v>
      </c>
      <c r="K18" s="161" t="s">
        <v>604</v>
      </c>
      <c r="L18" s="152" t="s">
        <v>310</v>
      </c>
      <c r="N18" s="174" t="str">
        <f t="shared" si="4"/>
        <v>Rakenteet</v>
      </c>
      <c r="O18" s="173" t="s">
        <v>595</v>
      </c>
      <c r="Q18" s="171" t="s">
        <v>1033</v>
      </c>
      <c r="S18" s="164" t="s">
        <v>1010</v>
      </c>
      <c r="U18" s="161" t="s">
        <v>997</v>
      </c>
    </row>
    <row r="19" spans="2:21" ht="14.25">
      <c r="B19" s="152" t="s">
        <v>74</v>
      </c>
      <c r="C19" s="152" t="str">
        <f t="shared" si="0"/>
        <v>Asuinkerrostalot</v>
      </c>
      <c r="D19" s="152" t="str">
        <f t="shared" si="1"/>
        <v>03</v>
      </c>
      <c r="F19" s="166" t="s">
        <v>108</v>
      </c>
      <c r="G19" s="199" t="s">
        <v>74</v>
      </c>
      <c r="I19" s="164" t="str">
        <f t="shared" si="2"/>
        <v>016 Maataloutta palveleva toiminta</v>
      </c>
      <c r="J19" s="152" t="str">
        <f t="shared" si="3"/>
        <v>016</v>
      </c>
      <c r="K19" s="161" t="s">
        <v>605</v>
      </c>
      <c r="L19" s="152" t="s">
        <v>311</v>
      </c>
      <c r="N19" s="174" t="str">
        <f t="shared" si="4"/>
        <v>Tuotantoprosessi</v>
      </c>
      <c r="O19" s="173" t="s">
        <v>1035</v>
      </c>
      <c r="Q19" s="171" t="s">
        <v>1034</v>
      </c>
      <c r="S19" s="164" t="s">
        <v>1011</v>
      </c>
      <c r="U19" s="161" t="s">
        <v>993</v>
      </c>
    </row>
    <row r="20" spans="2:21" ht="14.25">
      <c r="B20" s="152" t="s">
        <v>110</v>
      </c>
      <c r="C20" s="152" t="str">
        <f t="shared" si="0"/>
        <v>Luhtitalot</v>
      </c>
      <c r="D20" s="152" t="str">
        <f t="shared" si="1"/>
        <v>032</v>
      </c>
      <c r="F20" s="166" t="s">
        <v>109</v>
      </c>
      <c r="G20" s="199" t="s">
        <v>110</v>
      </c>
      <c r="I20" s="164" t="str">
        <f t="shared" si="2"/>
        <v>017 Metsästys ja sitä palveleva toiminta</v>
      </c>
      <c r="J20" s="152" t="str">
        <f t="shared" si="3"/>
        <v>017</v>
      </c>
      <c r="K20" s="161" t="s">
        <v>606</v>
      </c>
      <c r="L20" s="152" t="s">
        <v>312</v>
      </c>
      <c r="N20" s="174" t="str">
        <f t="shared" si="4"/>
        <v>Muu</v>
      </c>
      <c r="O20" s="173" t="s">
        <v>596</v>
      </c>
      <c r="Q20" s="172" t="s">
        <v>49</v>
      </c>
      <c r="S20" s="164" t="s">
        <v>1012</v>
      </c>
      <c r="U20" s="161" t="s">
        <v>994</v>
      </c>
    </row>
    <row r="21" spans="2:21" ht="14.25">
      <c r="B21" s="152" t="s">
        <v>112</v>
      </c>
      <c r="C21" s="152" t="str">
        <f t="shared" si="0"/>
        <v>Muut asuinkerrostalot</v>
      </c>
      <c r="D21" s="152" t="str">
        <f t="shared" si="1"/>
        <v>039</v>
      </c>
      <c r="F21" s="166" t="s">
        <v>111</v>
      </c>
      <c r="G21" s="199" t="s">
        <v>112</v>
      </c>
      <c r="I21" s="164" t="str">
        <f t="shared" si="2"/>
        <v>02 Metsätalous ja puunkorjuu</v>
      </c>
      <c r="J21" s="152" t="str">
        <f t="shared" si="3"/>
        <v>02</v>
      </c>
      <c r="K21" s="161" t="s">
        <v>607</v>
      </c>
      <c r="L21" s="152" t="s">
        <v>73</v>
      </c>
      <c r="S21" s="176" t="s">
        <v>1013</v>
      </c>
      <c r="U21" s="161" t="s">
        <v>995</v>
      </c>
    </row>
    <row r="22" spans="2:21" ht="14.25">
      <c r="B22" s="152" t="s">
        <v>114</v>
      </c>
      <c r="C22" s="152" t="str">
        <f t="shared" si="0"/>
        <v>Vapaa-ajan asuinrakennukset</v>
      </c>
      <c r="D22" s="152" t="str">
        <f t="shared" si="1"/>
        <v>04</v>
      </c>
      <c r="F22" s="166" t="s">
        <v>113</v>
      </c>
      <c r="G22" s="199" t="s">
        <v>114</v>
      </c>
      <c r="I22" s="164" t="str">
        <f t="shared" si="2"/>
        <v>021 Metsänhoito</v>
      </c>
      <c r="J22" s="152" t="str">
        <f t="shared" si="3"/>
        <v>021</v>
      </c>
      <c r="K22" s="161" t="s">
        <v>608</v>
      </c>
      <c r="L22" s="152" t="s">
        <v>105</v>
      </c>
      <c r="S22" s="164" t="s">
        <v>1014</v>
      </c>
      <c r="U22" s="161" t="s">
        <v>996</v>
      </c>
    </row>
    <row r="23" spans="2:21" ht="14.25">
      <c r="B23" s="152" t="s">
        <v>76</v>
      </c>
      <c r="C23" s="152" t="str">
        <f t="shared" si="0"/>
        <v>Myymälärakennukset</v>
      </c>
      <c r="D23" s="152" t="str">
        <f t="shared" si="1"/>
        <v>11</v>
      </c>
      <c r="F23" s="166" t="s">
        <v>115</v>
      </c>
      <c r="G23" s="199" t="s">
        <v>76</v>
      </c>
      <c r="I23" s="164" t="str">
        <f t="shared" si="2"/>
        <v>022 Puunkorjuu</v>
      </c>
      <c r="J23" s="152" t="str">
        <f t="shared" si="3"/>
        <v>022</v>
      </c>
      <c r="K23" s="161" t="s">
        <v>609</v>
      </c>
      <c r="L23" s="152" t="s">
        <v>107</v>
      </c>
      <c r="S23" s="164" t="s">
        <v>1015</v>
      </c>
      <c r="U23" s="161" t="s">
        <v>998</v>
      </c>
    </row>
    <row r="24" spans="2:21" ht="14.25">
      <c r="B24" s="152" t="s">
        <v>117</v>
      </c>
      <c r="C24" s="152" t="str">
        <f t="shared" si="0"/>
        <v>Myymälähallit</v>
      </c>
      <c r="D24" s="152" t="str">
        <f t="shared" si="1"/>
        <v>111</v>
      </c>
      <c r="F24" s="166" t="s">
        <v>116</v>
      </c>
      <c r="G24" s="199" t="s">
        <v>117</v>
      </c>
      <c r="I24" s="164" t="str">
        <f t="shared" si="2"/>
        <v>023 Luonnon tuotteiden keruu (pl. polttopuu)</v>
      </c>
      <c r="J24" s="152" t="str">
        <f t="shared" si="3"/>
        <v>023</v>
      </c>
      <c r="K24" s="161" t="s">
        <v>610</v>
      </c>
      <c r="L24" s="152" t="s">
        <v>313</v>
      </c>
      <c r="S24" s="164" t="s">
        <v>1016</v>
      </c>
      <c r="U24" s="161" t="s">
        <v>999</v>
      </c>
    </row>
    <row r="25" spans="2:21" ht="14.25">
      <c r="B25" s="152" t="s">
        <v>119</v>
      </c>
      <c r="C25" s="152" t="str">
        <f t="shared" si="0"/>
        <v>Liike- ja tavaratalot, kauppakeskukset</v>
      </c>
      <c r="D25" s="152" t="str">
        <f t="shared" si="1"/>
        <v>112</v>
      </c>
      <c r="F25" s="166" t="s">
        <v>118</v>
      </c>
      <c r="G25" s="199" t="s">
        <v>119</v>
      </c>
      <c r="I25" s="164" t="str">
        <f t="shared" si="2"/>
        <v>024 Metsätaloutta palveleva toiminta</v>
      </c>
      <c r="J25" s="152" t="str">
        <f t="shared" si="3"/>
        <v>024</v>
      </c>
      <c r="K25" s="161" t="s">
        <v>611</v>
      </c>
      <c r="L25" s="152" t="s">
        <v>314</v>
      </c>
      <c r="S25" s="164" t="s">
        <v>1017</v>
      </c>
      <c r="U25" s="161" t="s">
        <v>1000</v>
      </c>
    </row>
    <row r="26" spans="2:21" ht="14.25">
      <c r="B26" s="152" t="s">
        <v>121</v>
      </c>
      <c r="C26" s="152" t="str">
        <f t="shared" si="0"/>
        <v>Muut myymälärakennukset</v>
      </c>
      <c r="D26" s="152" t="str">
        <f t="shared" si="1"/>
        <v>119</v>
      </c>
      <c r="F26" s="166" t="s">
        <v>120</v>
      </c>
      <c r="G26" s="199" t="s">
        <v>121</v>
      </c>
      <c r="I26" s="164" t="str">
        <f t="shared" si="2"/>
        <v>03 Kalastus ja vesiviljely</v>
      </c>
      <c r="J26" s="152" t="str">
        <f t="shared" si="3"/>
        <v>03</v>
      </c>
      <c r="K26" s="161" t="s">
        <v>612</v>
      </c>
      <c r="L26" s="152" t="s">
        <v>74</v>
      </c>
      <c r="S26" s="176" t="s">
        <v>1018</v>
      </c>
      <c r="U26" s="161" t="s">
        <v>1001</v>
      </c>
    </row>
    <row r="27" spans="2:21" ht="14.25">
      <c r="B27" s="152" t="s">
        <v>77</v>
      </c>
      <c r="C27" s="152" t="str">
        <f t="shared" si="0"/>
        <v>Majoitusliikerakennukset</v>
      </c>
      <c r="D27" s="152" t="str">
        <f t="shared" si="1"/>
        <v>12</v>
      </c>
      <c r="F27" s="166" t="s">
        <v>122</v>
      </c>
      <c r="G27" s="199" t="s">
        <v>77</v>
      </c>
      <c r="I27" s="164" t="str">
        <f t="shared" si="2"/>
        <v>031 Kalastus</v>
      </c>
      <c r="J27" s="152" t="str">
        <f t="shared" si="3"/>
        <v>031</v>
      </c>
      <c r="K27" s="161" t="s">
        <v>613</v>
      </c>
      <c r="L27" s="152" t="s">
        <v>315</v>
      </c>
      <c r="S27" s="164" t="s">
        <v>1019</v>
      </c>
      <c r="U27" s="161" t="s">
        <v>1002</v>
      </c>
    </row>
    <row r="28" spans="2:21" ht="14.25">
      <c r="B28" s="152" t="s">
        <v>124</v>
      </c>
      <c r="C28" s="152" t="str">
        <f t="shared" si="0"/>
        <v>Hotellit yms.</v>
      </c>
      <c r="D28" s="152" t="str">
        <f t="shared" si="1"/>
        <v>121</v>
      </c>
      <c r="F28" s="166" t="s">
        <v>123</v>
      </c>
      <c r="G28" s="199" t="s">
        <v>124</v>
      </c>
      <c r="I28" s="164" t="str">
        <f t="shared" si="2"/>
        <v>032 Vesiviljely</v>
      </c>
      <c r="J28" s="152" t="str">
        <f t="shared" si="3"/>
        <v>032</v>
      </c>
      <c r="K28" s="161" t="s">
        <v>614</v>
      </c>
      <c r="L28" s="152" t="s">
        <v>110</v>
      </c>
      <c r="S28" s="164" t="s">
        <v>1020</v>
      </c>
      <c r="U28" s="161" t="s">
        <v>1003</v>
      </c>
    </row>
    <row r="29" spans="2:19" ht="14.25">
      <c r="B29" s="152" t="s">
        <v>126</v>
      </c>
      <c r="C29" s="152" t="str">
        <f t="shared" si="0"/>
        <v>Loma-, lepo- ja virkistyskodit</v>
      </c>
      <c r="D29" s="152" t="str">
        <f t="shared" si="1"/>
        <v>123</v>
      </c>
      <c r="F29" s="166" t="s">
        <v>125</v>
      </c>
      <c r="G29" s="199" t="s">
        <v>126</v>
      </c>
      <c r="I29" s="164" t="str">
        <f t="shared" si="2"/>
        <v>05 Kivihiilen ja ruskohiilen kaivu</v>
      </c>
      <c r="J29" s="152" t="str">
        <f t="shared" si="3"/>
        <v>05</v>
      </c>
      <c r="K29" s="161" t="s">
        <v>615</v>
      </c>
      <c r="L29" s="152" t="s">
        <v>316</v>
      </c>
      <c r="S29" s="175" t="s">
        <v>1025</v>
      </c>
    </row>
    <row r="30" spans="2:19" ht="14.25">
      <c r="B30" s="152" t="s">
        <v>128</v>
      </c>
      <c r="C30" s="152" t="str">
        <f t="shared" si="0"/>
        <v>Vuokrattavat lomamökit ja -osakkeet</v>
      </c>
      <c r="D30" s="152" t="str">
        <f t="shared" si="1"/>
        <v>124</v>
      </c>
      <c r="F30" s="166" t="s">
        <v>127</v>
      </c>
      <c r="G30" s="199" t="s">
        <v>128</v>
      </c>
      <c r="I30" s="164" t="str">
        <f t="shared" si="2"/>
        <v>051 Kivihiilen kaivu</v>
      </c>
      <c r="J30" s="152" t="str">
        <f t="shared" si="3"/>
        <v>051</v>
      </c>
      <c r="K30" s="161" t="s">
        <v>616</v>
      </c>
      <c r="L30" s="152" t="s">
        <v>317</v>
      </c>
      <c r="S30" s="164" t="s">
        <v>1021</v>
      </c>
    </row>
    <row r="31" spans="2:19" ht="14.25">
      <c r="B31" s="152" t="s">
        <v>130</v>
      </c>
      <c r="C31" s="152" t="str">
        <f t="shared" si="0"/>
        <v>Muut majoitusrakennukset</v>
      </c>
      <c r="D31" s="152" t="str">
        <f t="shared" si="1"/>
        <v>129</v>
      </c>
      <c r="F31" s="166" t="s">
        <v>129</v>
      </c>
      <c r="G31" s="199" t="s">
        <v>130</v>
      </c>
      <c r="I31" s="164" t="str">
        <f t="shared" si="2"/>
        <v>052 Ruskohiilen kaivu</v>
      </c>
      <c r="J31" s="152" t="str">
        <f t="shared" si="3"/>
        <v>052</v>
      </c>
      <c r="K31" s="161" t="s">
        <v>617</v>
      </c>
      <c r="L31" s="152" t="s">
        <v>318</v>
      </c>
      <c r="S31" s="164" t="s">
        <v>1022</v>
      </c>
    </row>
    <row r="32" spans="2:19" ht="14.25">
      <c r="B32" s="152" t="s">
        <v>78</v>
      </c>
      <c r="C32" s="152" t="str">
        <f t="shared" si="0"/>
        <v>Asuntolarakennukset</v>
      </c>
      <c r="D32" s="152" t="str">
        <f t="shared" si="1"/>
        <v>13</v>
      </c>
      <c r="F32" s="166" t="s">
        <v>131</v>
      </c>
      <c r="G32" s="199" t="s">
        <v>78</v>
      </c>
      <c r="I32" s="164" t="str">
        <f t="shared" si="2"/>
        <v>06 Raakaöljyn ja maakaasun tuotanto</v>
      </c>
      <c r="J32" s="152" t="str">
        <f t="shared" si="3"/>
        <v>06</v>
      </c>
      <c r="K32" s="161" t="s">
        <v>618</v>
      </c>
      <c r="L32" s="152" t="s">
        <v>319</v>
      </c>
      <c r="S32" s="175" t="s">
        <v>1027</v>
      </c>
    </row>
    <row r="33" spans="2:19" ht="14.25">
      <c r="B33" s="152" t="s">
        <v>133</v>
      </c>
      <c r="C33" s="152" t="str">
        <f t="shared" si="0"/>
        <v>Asuntolat yms.</v>
      </c>
      <c r="D33" s="152" t="str">
        <f t="shared" si="1"/>
        <v>131</v>
      </c>
      <c r="F33" s="166" t="s">
        <v>132</v>
      </c>
      <c r="G33" s="199" t="s">
        <v>133</v>
      </c>
      <c r="I33" s="164" t="str">
        <f t="shared" si="2"/>
        <v>061 Raakaöljyn tuotanto</v>
      </c>
      <c r="J33" s="152" t="str">
        <f t="shared" si="3"/>
        <v>061</v>
      </c>
      <c r="K33" s="161" t="s">
        <v>619</v>
      </c>
      <c r="L33" s="152" t="s">
        <v>320</v>
      </c>
      <c r="S33" s="164" t="s">
        <v>1024</v>
      </c>
    </row>
    <row r="34" spans="2:19" ht="14.25">
      <c r="B34" s="152" t="s">
        <v>135</v>
      </c>
      <c r="C34" s="152" t="str">
        <f t="shared" si="0"/>
        <v>Muut asuntolarakennukset</v>
      </c>
      <c r="D34" s="152" t="str">
        <f t="shared" si="1"/>
        <v>139</v>
      </c>
      <c r="F34" s="166" t="s">
        <v>134</v>
      </c>
      <c r="G34" s="199" t="s">
        <v>135</v>
      </c>
      <c r="I34" s="164" t="str">
        <f t="shared" si="2"/>
        <v>062 Maakaasun tuotanto</v>
      </c>
      <c r="J34" s="152" t="str">
        <f t="shared" si="3"/>
        <v>062</v>
      </c>
      <c r="K34" s="161" t="s">
        <v>620</v>
      </c>
      <c r="L34" s="152" t="s">
        <v>321</v>
      </c>
      <c r="S34" s="164" t="s">
        <v>1023</v>
      </c>
    </row>
    <row r="35" spans="2:12" ht="14.25">
      <c r="B35" s="152" t="s">
        <v>137</v>
      </c>
      <c r="C35" s="152" t="str">
        <f t="shared" si="0"/>
        <v>Ravintolat yms.</v>
      </c>
      <c r="D35" s="152" t="str">
        <f t="shared" si="1"/>
        <v>14</v>
      </c>
      <c r="F35" s="166" t="s">
        <v>136</v>
      </c>
      <c r="G35" s="199" t="s">
        <v>137</v>
      </c>
      <c r="I35" s="164" t="str">
        <f t="shared" si="2"/>
        <v>07 Metallimalmien louhinta</v>
      </c>
      <c r="J35" s="152" t="str">
        <f t="shared" si="3"/>
        <v>07</v>
      </c>
      <c r="K35" s="161" t="s">
        <v>621</v>
      </c>
      <c r="L35" s="152" t="s">
        <v>322</v>
      </c>
    </row>
    <row r="36" spans="2:12" ht="14.25">
      <c r="B36" s="152" t="s">
        <v>140</v>
      </c>
      <c r="C36" s="152" t="str">
        <f t="shared" si="0"/>
        <v>Keittiöt</v>
      </c>
      <c r="D36" s="152" t="str">
        <f t="shared" si="1"/>
        <v>142</v>
      </c>
      <c r="F36" s="166" t="s">
        <v>139</v>
      </c>
      <c r="G36" s="199" t="s">
        <v>140</v>
      </c>
      <c r="I36" s="164" t="str">
        <f t="shared" si="2"/>
        <v>071 Rautamalmien louhinta</v>
      </c>
      <c r="J36" s="152" t="str">
        <f t="shared" si="3"/>
        <v>071</v>
      </c>
      <c r="K36" s="161" t="s">
        <v>622</v>
      </c>
      <c r="L36" s="152" t="s">
        <v>323</v>
      </c>
    </row>
    <row r="37" spans="2:12" ht="14.25">
      <c r="B37" s="152" t="s">
        <v>142</v>
      </c>
      <c r="C37" s="152" t="str">
        <f t="shared" si="0"/>
        <v>Toimistorakennukset</v>
      </c>
      <c r="D37" s="152" t="str">
        <f t="shared" si="1"/>
        <v>15</v>
      </c>
      <c r="F37" s="166" t="s">
        <v>141</v>
      </c>
      <c r="G37" s="199" t="s">
        <v>142</v>
      </c>
      <c r="I37" s="164" t="str">
        <f t="shared" si="2"/>
        <v>072 Värimetallimalmien louhinta</v>
      </c>
      <c r="J37" s="152" t="str">
        <f t="shared" si="3"/>
        <v>072</v>
      </c>
      <c r="K37" s="161" t="s">
        <v>623</v>
      </c>
      <c r="L37" s="152" t="s">
        <v>324</v>
      </c>
    </row>
    <row r="38" spans="2:12" ht="14.25">
      <c r="B38" s="152" t="s">
        <v>145</v>
      </c>
      <c r="C38" s="152" t="str">
        <f t="shared" si="0"/>
        <v>Liikenteen rakennukset</v>
      </c>
      <c r="D38" s="152" t="str">
        <f t="shared" si="1"/>
        <v>16</v>
      </c>
      <c r="F38" s="166" t="s">
        <v>144</v>
      </c>
      <c r="G38" s="199" t="s">
        <v>145</v>
      </c>
      <c r="I38" s="164" t="str">
        <f t="shared" si="2"/>
        <v>08 Muu kaivostoiminta ja louhinta</v>
      </c>
      <c r="J38" s="152" t="str">
        <f t="shared" si="3"/>
        <v>08</v>
      </c>
      <c r="K38" s="161" t="s">
        <v>624</v>
      </c>
      <c r="L38" s="152" t="s">
        <v>325</v>
      </c>
    </row>
    <row r="39" spans="2:12" ht="14.25">
      <c r="B39" s="152" t="s">
        <v>147</v>
      </c>
      <c r="C39" s="152" t="str">
        <f t="shared" si="0"/>
        <v>Rautatie- ja linja-autoasemat, lento- ja satamaterninaalit</v>
      </c>
      <c r="D39" s="152" t="str">
        <f t="shared" si="1"/>
        <v>161</v>
      </c>
      <c r="F39" s="166" t="s">
        <v>146</v>
      </c>
      <c r="G39" s="199" t="s">
        <v>147</v>
      </c>
      <c r="I39" s="164" t="str">
        <f t="shared" si="2"/>
        <v>081 Kiven louhinta, hiekan ja saven otto</v>
      </c>
      <c r="J39" s="152" t="str">
        <f t="shared" si="3"/>
        <v>081</v>
      </c>
      <c r="K39" s="161" t="s">
        <v>625</v>
      </c>
      <c r="L39" s="152" t="s">
        <v>326</v>
      </c>
    </row>
    <row r="40" spans="2:12" ht="14.25">
      <c r="B40" s="152" t="s">
        <v>149</v>
      </c>
      <c r="C40" s="152" t="str">
        <f t="shared" si="0"/>
        <v>Kulkuneuvojen suoja ja huoltorakennukset</v>
      </c>
      <c r="D40" s="152" t="str">
        <f t="shared" si="1"/>
        <v>162</v>
      </c>
      <c r="F40" s="166" t="s">
        <v>148</v>
      </c>
      <c r="G40" s="199" t="s">
        <v>149</v>
      </c>
      <c r="I40" s="164" t="str">
        <f t="shared" si="2"/>
        <v>089 Muu mineraalien kaivu</v>
      </c>
      <c r="J40" s="152" t="str">
        <f t="shared" si="3"/>
        <v>089</v>
      </c>
      <c r="K40" s="161" t="s">
        <v>626</v>
      </c>
      <c r="L40" s="152" t="s">
        <v>327</v>
      </c>
    </row>
    <row r="41" spans="2:12" ht="14.25">
      <c r="B41" s="152" t="s">
        <v>151</v>
      </c>
      <c r="C41" s="152" t="str">
        <f t="shared" si="0"/>
        <v>Pysäköintitalot</v>
      </c>
      <c r="D41" s="152" t="str">
        <f t="shared" si="1"/>
        <v>163</v>
      </c>
      <c r="F41" s="166" t="s">
        <v>150</v>
      </c>
      <c r="G41" s="199" t="s">
        <v>151</v>
      </c>
      <c r="I41" s="164" t="str">
        <f t="shared" si="2"/>
        <v>09 Kaivostoimintaa palveleva toiminta</v>
      </c>
      <c r="J41" s="152" t="str">
        <f t="shared" si="3"/>
        <v>09</v>
      </c>
      <c r="K41" s="161" t="s">
        <v>627</v>
      </c>
      <c r="L41" s="152" t="s">
        <v>328</v>
      </c>
    </row>
    <row r="42" spans="2:12" ht="14.25">
      <c r="B42" s="152" t="s">
        <v>153</v>
      </c>
      <c r="C42" s="152" t="str">
        <f t="shared" si="0"/>
        <v>Tietoliikenteen rakennukset</v>
      </c>
      <c r="D42" s="152" t="str">
        <f t="shared" si="1"/>
        <v>164</v>
      </c>
      <c r="F42" s="166" t="s">
        <v>152</v>
      </c>
      <c r="G42" s="199" t="s">
        <v>153</v>
      </c>
      <c r="I42" s="164" t="str">
        <f t="shared" si="2"/>
        <v>091 Raakaöljyn ja maakaasun tuotantoa palveleva toiminta</v>
      </c>
      <c r="J42" s="152" t="str">
        <f t="shared" si="3"/>
        <v>091</v>
      </c>
      <c r="K42" s="161" t="s">
        <v>628</v>
      </c>
      <c r="L42" s="152" t="s">
        <v>329</v>
      </c>
    </row>
    <row r="43" spans="2:12" ht="14.25">
      <c r="B43" s="152" t="s">
        <v>155</v>
      </c>
      <c r="C43" s="152" t="str">
        <f t="shared" si="0"/>
        <v>Muut liikenteen rakennukset</v>
      </c>
      <c r="D43" s="152" t="str">
        <f t="shared" si="1"/>
        <v>169</v>
      </c>
      <c r="F43" s="166" t="s">
        <v>154</v>
      </c>
      <c r="G43" s="199" t="s">
        <v>155</v>
      </c>
      <c r="I43" s="164" t="str">
        <f t="shared" si="2"/>
        <v>099 Muuta kaivostoimintaa ja louhintaa palveleva toiminta</v>
      </c>
      <c r="J43" s="152" t="str">
        <f t="shared" si="3"/>
        <v>099</v>
      </c>
      <c r="K43" s="161" t="s">
        <v>629</v>
      </c>
      <c r="L43" s="152" t="s">
        <v>330</v>
      </c>
    </row>
    <row r="44" spans="2:12" ht="14.25">
      <c r="B44" s="152" t="s">
        <v>157</v>
      </c>
      <c r="C44" s="152" t="str">
        <f t="shared" si="0"/>
        <v>Terveydenhoitorakennukset</v>
      </c>
      <c r="D44" s="152" t="str">
        <f t="shared" si="1"/>
        <v>21</v>
      </c>
      <c r="F44" s="166" t="s">
        <v>156</v>
      </c>
      <c r="G44" s="199" t="s">
        <v>157</v>
      </c>
      <c r="I44" s="164" t="str">
        <f t="shared" si="2"/>
        <v>10 Elintarvikkeiden valmistus</v>
      </c>
      <c r="J44" s="152" t="str">
        <f t="shared" si="3"/>
        <v>10</v>
      </c>
      <c r="K44" s="161" t="s">
        <v>630</v>
      </c>
      <c r="L44" s="152" t="s">
        <v>75</v>
      </c>
    </row>
    <row r="45" spans="2:12" ht="14.25">
      <c r="B45" s="152" t="s">
        <v>159</v>
      </c>
      <c r="C45" s="152" t="str">
        <f t="shared" si="0"/>
        <v>Keskussairaalat</v>
      </c>
      <c r="D45" s="152" t="str">
        <f aca="true" t="shared" si="5" ref="D45:D76">G45</f>
        <v>211</v>
      </c>
      <c r="F45" s="166" t="s">
        <v>158</v>
      </c>
      <c r="G45" s="199" t="s">
        <v>159</v>
      </c>
      <c r="I45" s="164" t="str">
        <f t="shared" si="2"/>
        <v>101 Teurastus, lihan säilyvyyskäsittely ja lihatuotteiden valmistus</v>
      </c>
      <c r="J45" s="152" t="str">
        <f t="shared" si="3"/>
        <v>101</v>
      </c>
      <c r="K45" s="161" t="s">
        <v>631</v>
      </c>
      <c r="L45" s="152" t="s">
        <v>331</v>
      </c>
    </row>
    <row r="46" spans="2:12" ht="14.25">
      <c r="B46" s="152" t="s">
        <v>161</v>
      </c>
      <c r="C46" s="152" t="str">
        <f t="shared" si="0"/>
        <v>Muut sairaalat</v>
      </c>
      <c r="D46" s="152" t="str">
        <f t="shared" si="5"/>
        <v>213</v>
      </c>
      <c r="F46" s="166" t="s">
        <v>160</v>
      </c>
      <c r="G46" s="199" t="s">
        <v>161</v>
      </c>
      <c r="I46" s="164" t="str">
        <f t="shared" si="2"/>
        <v>102 Kalan, äyriäisten ja nilviäisten jalostus ja säilöntä</v>
      </c>
      <c r="J46" s="152" t="str">
        <f t="shared" si="3"/>
        <v>102</v>
      </c>
      <c r="K46" s="161" t="s">
        <v>632</v>
      </c>
      <c r="L46" s="152" t="s">
        <v>332</v>
      </c>
    </row>
    <row r="47" spans="2:12" ht="14.25">
      <c r="B47" s="152" t="s">
        <v>163</v>
      </c>
      <c r="C47" s="152" t="str">
        <f t="shared" si="0"/>
        <v>Terveyskeskukset</v>
      </c>
      <c r="D47" s="152" t="str">
        <f t="shared" si="5"/>
        <v>214</v>
      </c>
      <c r="F47" s="166" t="s">
        <v>162</v>
      </c>
      <c r="G47" s="199" t="s">
        <v>163</v>
      </c>
      <c r="I47" s="164" t="str">
        <f t="shared" si="2"/>
        <v>103 Hedelmien ja kasvisten jalostus ja säilöntä</v>
      </c>
      <c r="J47" s="152" t="str">
        <f t="shared" si="3"/>
        <v>103</v>
      </c>
      <c r="K47" s="161" t="s">
        <v>633</v>
      </c>
      <c r="L47" s="152" t="s">
        <v>333</v>
      </c>
    </row>
    <row r="48" spans="2:12" ht="14.25">
      <c r="B48" s="152" t="s">
        <v>165</v>
      </c>
      <c r="C48" s="152" t="str">
        <f t="shared" si="0"/>
        <v>Terveydenhuollon erityislaitokset</v>
      </c>
      <c r="D48" s="152" t="str">
        <f t="shared" si="5"/>
        <v>215</v>
      </c>
      <c r="F48" s="166" t="s">
        <v>164</v>
      </c>
      <c r="G48" s="199" t="s">
        <v>165</v>
      </c>
      <c r="I48" s="164" t="str">
        <f t="shared" si="2"/>
        <v>104 Kasvi- ja eläinöljyjen ja -rasvojen valmistus</v>
      </c>
      <c r="J48" s="152" t="str">
        <f t="shared" si="3"/>
        <v>104</v>
      </c>
      <c r="K48" s="161" t="s">
        <v>634</v>
      </c>
      <c r="L48" s="152" t="s">
        <v>334</v>
      </c>
    </row>
    <row r="49" spans="2:12" ht="14.25">
      <c r="B49" s="152" t="s">
        <v>167</v>
      </c>
      <c r="C49" s="152" t="str">
        <f t="shared" si="0"/>
        <v>Muut terveydenhuoltorakennukset</v>
      </c>
      <c r="D49" s="152" t="str">
        <f t="shared" si="5"/>
        <v>219</v>
      </c>
      <c r="F49" s="166" t="s">
        <v>166</v>
      </c>
      <c r="G49" s="199" t="s">
        <v>167</v>
      </c>
      <c r="I49" s="164" t="str">
        <f t="shared" si="2"/>
        <v>105 Maitotaloustuotteiden valmistus</v>
      </c>
      <c r="J49" s="152" t="str">
        <f t="shared" si="3"/>
        <v>105</v>
      </c>
      <c r="K49" s="161" t="s">
        <v>635</v>
      </c>
      <c r="L49" s="152" t="s">
        <v>335</v>
      </c>
    </row>
    <row r="50" spans="2:12" ht="14.25">
      <c r="B50" s="152" t="s">
        <v>169</v>
      </c>
      <c r="C50" s="152" t="str">
        <f t="shared" si="0"/>
        <v>Huoltolaitosrakennukset</v>
      </c>
      <c r="D50" s="152" t="str">
        <f t="shared" si="5"/>
        <v>22</v>
      </c>
      <c r="F50" s="166" t="s">
        <v>168</v>
      </c>
      <c r="G50" s="199" t="s">
        <v>169</v>
      </c>
      <c r="I50" s="164" t="str">
        <f t="shared" si="2"/>
        <v>106 Mylly- ja tärkkelystuotteiden valmistus</v>
      </c>
      <c r="J50" s="152" t="str">
        <f t="shared" si="3"/>
        <v>106</v>
      </c>
      <c r="K50" s="161" t="s">
        <v>636</v>
      </c>
      <c r="L50" s="152" t="s">
        <v>336</v>
      </c>
    </row>
    <row r="51" spans="2:12" ht="14.25">
      <c r="B51" s="152" t="s">
        <v>171</v>
      </c>
      <c r="C51" s="152" t="str">
        <f t="shared" si="0"/>
        <v>Vanhainkodit</v>
      </c>
      <c r="D51" s="152" t="str">
        <f t="shared" si="5"/>
        <v>221</v>
      </c>
      <c r="F51" s="166" t="s">
        <v>170</v>
      </c>
      <c r="G51" s="199" t="s">
        <v>171</v>
      </c>
      <c r="I51" s="164" t="str">
        <f t="shared" si="2"/>
        <v>107 Leipomotuotteiden, makaronien yms. valmistus</v>
      </c>
      <c r="J51" s="152" t="str">
        <f t="shared" si="3"/>
        <v>107</v>
      </c>
      <c r="K51" s="161" t="s">
        <v>637</v>
      </c>
      <c r="L51" s="152" t="s">
        <v>337</v>
      </c>
    </row>
    <row r="52" spans="2:12" ht="14.25">
      <c r="B52" s="152" t="s">
        <v>173</v>
      </c>
      <c r="C52" s="152" t="str">
        <f t="shared" si="0"/>
        <v>Lasten- ja koulukodit</v>
      </c>
      <c r="D52" s="152" t="str">
        <f t="shared" si="5"/>
        <v>222</v>
      </c>
      <c r="F52" s="166" t="s">
        <v>172</v>
      </c>
      <c r="G52" s="199" t="s">
        <v>173</v>
      </c>
      <c r="I52" s="164" t="str">
        <f t="shared" si="2"/>
        <v>108 Muiden elintarvikkeiden valmistus</v>
      </c>
      <c r="J52" s="152" t="str">
        <f t="shared" si="3"/>
        <v>108</v>
      </c>
      <c r="K52" s="161" t="s">
        <v>638</v>
      </c>
      <c r="L52" s="152" t="s">
        <v>338</v>
      </c>
    </row>
    <row r="53" spans="2:12" ht="14.25">
      <c r="B53" s="152" t="s">
        <v>175</v>
      </c>
      <c r="C53" s="152" t="str">
        <f t="shared" si="0"/>
        <v>Kehitysvammaisten hoitolaitokset</v>
      </c>
      <c r="D53" s="152" t="str">
        <f t="shared" si="5"/>
        <v>223</v>
      </c>
      <c r="F53" s="166" t="s">
        <v>174</v>
      </c>
      <c r="G53" s="199" t="s">
        <v>175</v>
      </c>
      <c r="I53" s="164" t="str">
        <f t="shared" si="2"/>
        <v>109 Eläinten ruokien valmistus</v>
      </c>
      <c r="J53" s="152" t="str">
        <f t="shared" si="3"/>
        <v>109</v>
      </c>
      <c r="K53" s="161" t="s">
        <v>639</v>
      </c>
      <c r="L53" s="152" t="s">
        <v>339</v>
      </c>
    </row>
    <row r="54" spans="2:12" ht="14.25">
      <c r="B54" s="152" t="s">
        <v>177</v>
      </c>
      <c r="C54" s="152" t="str">
        <f t="shared" si="0"/>
        <v>Muut huoltolaitosrakennukset</v>
      </c>
      <c r="D54" s="152" t="str">
        <f t="shared" si="5"/>
        <v>229</v>
      </c>
      <c r="F54" s="166" t="s">
        <v>176</v>
      </c>
      <c r="G54" s="199" t="s">
        <v>177</v>
      </c>
      <c r="I54" s="164" t="str">
        <f t="shared" si="2"/>
        <v>11 Juomien valmistus</v>
      </c>
      <c r="J54" s="152" t="str">
        <f t="shared" si="3"/>
        <v>11</v>
      </c>
      <c r="K54" s="161" t="s">
        <v>640</v>
      </c>
      <c r="L54" s="152" t="s">
        <v>76</v>
      </c>
    </row>
    <row r="55" spans="2:12" ht="14.25">
      <c r="B55" s="152" t="s">
        <v>179</v>
      </c>
      <c r="C55" s="152" t="str">
        <f t="shared" si="0"/>
        <v>Muut sosiaalitoimen rakennukset</v>
      </c>
      <c r="D55" s="152" t="str">
        <f t="shared" si="5"/>
        <v>23</v>
      </c>
      <c r="F55" s="166" t="s">
        <v>178</v>
      </c>
      <c r="G55" s="199" t="s">
        <v>179</v>
      </c>
      <c r="I55" s="164" t="str">
        <f t="shared" si="2"/>
        <v>110 Juomien valmistus</v>
      </c>
      <c r="J55" s="152" t="str">
        <f t="shared" si="3"/>
        <v>110</v>
      </c>
      <c r="K55" s="161" t="s">
        <v>641</v>
      </c>
      <c r="L55" s="152" t="s">
        <v>340</v>
      </c>
    </row>
    <row r="56" spans="2:12" ht="14.25">
      <c r="B56" s="152" t="s">
        <v>181</v>
      </c>
      <c r="C56" s="152" t="str">
        <f t="shared" si="0"/>
        <v>Lasten päiväkodit</v>
      </c>
      <c r="D56" s="152" t="str">
        <f t="shared" si="5"/>
        <v>231</v>
      </c>
      <c r="F56" s="166" t="s">
        <v>180</v>
      </c>
      <c r="G56" s="199" t="s">
        <v>181</v>
      </c>
      <c r="I56" s="164" t="str">
        <f t="shared" si="2"/>
        <v>12 Tupakkatuotteiden valmistus</v>
      </c>
      <c r="J56" s="152" t="str">
        <f t="shared" si="3"/>
        <v>12</v>
      </c>
      <c r="K56" s="161" t="s">
        <v>642</v>
      </c>
      <c r="L56" s="152" t="s">
        <v>77</v>
      </c>
    </row>
    <row r="57" spans="2:12" ht="14.25">
      <c r="B57" s="152" t="s">
        <v>183</v>
      </c>
      <c r="C57" s="152" t="str">
        <f t="shared" si="0"/>
        <v>Muualla luokittelemattomat sosiaalitoimen rakennukset</v>
      </c>
      <c r="D57" s="152" t="str">
        <f t="shared" si="5"/>
        <v>239</v>
      </c>
      <c r="F57" s="166" t="s">
        <v>182</v>
      </c>
      <c r="G57" s="199" t="s">
        <v>183</v>
      </c>
      <c r="I57" s="164" t="str">
        <f t="shared" si="2"/>
        <v>120 Tupakkatuotteiden valmistus</v>
      </c>
      <c r="J57" s="152" t="str">
        <f t="shared" si="3"/>
        <v>120</v>
      </c>
      <c r="K57" s="161" t="s">
        <v>643</v>
      </c>
      <c r="L57" s="152" t="s">
        <v>341</v>
      </c>
    </row>
    <row r="58" spans="2:12" ht="14.25">
      <c r="B58" s="152" t="s">
        <v>185</v>
      </c>
      <c r="C58" s="152" t="str">
        <f t="shared" si="0"/>
        <v>Vankilat</v>
      </c>
      <c r="D58" s="152" t="str">
        <f t="shared" si="5"/>
        <v>24</v>
      </c>
      <c r="F58" s="166" t="s">
        <v>184</v>
      </c>
      <c r="G58" s="199" t="s">
        <v>185</v>
      </c>
      <c r="I58" s="164" t="str">
        <f t="shared" si="2"/>
        <v>13 Tekstiilien valmistus</v>
      </c>
      <c r="J58" s="152" t="str">
        <f t="shared" si="3"/>
        <v>13</v>
      </c>
      <c r="K58" s="161" t="s">
        <v>644</v>
      </c>
      <c r="L58" s="152" t="s">
        <v>78</v>
      </c>
    </row>
    <row r="59" spans="2:12" ht="14.25">
      <c r="B59" s="152" t="s">
        <v>188</v>
      </c>
      <c r="C59" s="152" t="str">
        <f t="shared" si="0"/>
        <v>Teatteri- ja konserttirakennukset</v>
      </c>
      <c r="D59" s="152" t="str">
        <f t="shared" si="5"/>
        <v>31</v>
      </c>
      <c r="F59" s="166" t="s">
        <v>187</v>
      </c>
      <c r="G59" s="199" t="s">
        <v>188</v>
      </c>
      <c r="I59" s="164" t="str">
        <f t="shared" si="2"/>
        <v>131 Tekstiilikuitujen valmistelu ja kehruu</v>
      </c>
      <c r="J59" s="152" t="str">
        <f t="shared" si="3"/>
        <v>131</v>
      </c>
      <c r="K59" s="161" t="s">
        <v>645</v>
      </c>
      <c r="L59" s="152" t="s">
        <v>133</v>
      </c>
    </row>
    <row r="60" spans="2:12" ht="14.25">
      <c r="B60" s="152" t="s">
        <v>190</v>
      </c>
      <c r="C60" s="152" t="str">
        <f t="shared" si="0"/>
        <v>Teatterit, ooppera- ja konsertti- ja kongresitalot</v>
      </c>
      <c r="D60" s="152" t="str">
        <f t="shared" si="5"/>
        <v>311</v>
      </c>
      <c r="F60" s="166" t="s">
        <v>189</v>
      </c>
      <c r="G60" s="199" t="s">
        <v>190</v>
      </c>
      <c r="I60" s="164" t="str">
        <f t="shared" si="2"/>
        <v>132 Kankaiden kudonta</v>
      </c>
      <c r="J60" s="152" t="str">
        <f t="shared" si="3"/>
        <v>132</v>
      </c>
      <c r="K60" s="161" t="s">
        <v>646</v>
      </c>
      <c r="L60" s="152" t="s">
        <v>342</v>
      </c>
    </row>
    <row r="61" spans="2:12" ht="14.25">
      <c r="B61" s="152" t="s">
        <v>192</v>
      </c>
      <c r="C61" s="152" t="str">
        <f t="shared" si="0"/>
        <v>Elokuvateatterit</v>
      </c>
      <c r="D61" s="152" t="str">
        <f t="shared" si="5"/>
        <v>312</v>
      </c>
      <c r="F61" s="166" t="s">
        <v>191</v>
      </c>
      <c r="G61" s="199" t="s">
        <v>192</v>
      </c>
      <c r="I61" s="164" t="str">
        <f t="shared" si="2"/>
        <v>133 Tekstiilien viimeistely</v>
      </c>
      <c r="J61" s="152" t="str">
        <f t="shared" si="3"/>
        <v>133</v>
      </c>
      <c r="K61" s="161" t="s">
        <v>647</v>
      </c>
      <c r="L61" s="152" t="s">
        <v>343</v>
      </c>
    </row>
    <row r="62" spans="2:12" ht="14.25">
      <c r="B62" s="152" t="s">
        <v>194</v>
      </c>
      <c r="C62" s="152" t="str">
        <f t="shared" si="0"/>
        <v>Kirjasto-, museo-, ja näyttelyhallirakennukset</v>
      </c>
      <c r="D62" s="152" t="str">
        <f t="shared" si="5"/>
        <v>32</v>
      </c>
      <c r="F62" s="166" t="s">
        <v>193</v>
      </c>
      <c r="G62" s="199" t="s">
        <v>194</v>
      </c>
      <c r="I62" s="164" t="str">
        <f t="shared" si="2"/>
        <v>139 Muiden tekstiilituotteiden valmistus</v>
      </c>
      <c r="J62" s="152" t="str">
        <f t="shared" si="3"/>
        <v>139</v>
      </c>
      <c r="K62" s="161" t="s">
        <v>648</v>
      </c>
      <c r="L62" s="152" t="s">
        <v>135</v>
      </c>
    </row>
    <row r="63" spans="2:12" ht="14.25">
      <c r="B63" s="152" t="s">
        <v>196</v>
      </c>
      <c r="C63" s="152" t="str">
        <f t="shared" si="0"/>
        <v>Kirjastot ja arkistot</v>
      </c>
      <c r="D63" s="152" t="str">
        <f t="shared" si="5"/>
        <v>322</v>
      </c>
      <c r="F63" s="166" t="s">
        <v>195</v>
      </c>
      <c r="G63" s="199" t="s">
        <v>196</v>
      </c>
      <c r="I63" s="164" t="str">
        <f t="shared" si="2"/>
        <v>14 Vaatteiden valmistus</v>
      </c>
      <c r="J63" s="152" t="str">
        <f t="shared" si="3"/>
        <v>14</v>
      </c>
      <c r="K63" s="161" t="s">
        <v>649</v>
      </c>
      <c r="L63" s="152" t="s">
        <v>137</v>
      </c>
    </row>
    <row r="64" spans="2:12" ht="14.25">
      <c r="B64" s="152" t="s">
        <v>198</v>
      </c>
      <c r="C64" s="152" t="str">
        <f t="shared" si="0"/>
        <v>Museot ja taidegalleriat</v>
      </c>
      <c r="D64" s="152" t="str">
        <f t="shared" si="5"/>
        <v>323</v>
      </c>
      <c r="F64" s="166" t="s">
        <v>197</v>
      </c>
      <c r="G64" s="199" t="s">
        <v>198</v>
      </c>
      <c r="I64" s="164" t="str">
        <f t="shared" si="2"/>
        <v>141 Vaatteiden valmistus (pl. turkisvaatteet)</v>
      </c>
      <c r="J64" s="152" t="str">
        <f t="shared" si="3"/>
        <v>141</v>
      </c>
      <c r="K64" s="161" t="s">
        <v>650</v>
      </c>
      <c r="L64" s="152" t="s">
        <v>138</v>
      </c>
    </row>
    <row r="65" spans="2:12" ht="14.25">
      <c r="B65" s="152" t="s">
        <v>200</v>
      </c>
      <c r="C65" s="152" t="str">
        <f t="shared" si="0"/>
        <v>Näyttelyhallit</v>
      </c>
      <c r="D65" s="152" t="str">
        <f t="shared" si="5"/>
        <v>324</v>
      </c>
      <c r="F65" s="166" t="s">
        <v>199</v>
      </c>
      <c r="G65" s="199" t="s">
        <v>200</v>
      </c>
      <c r="I65" s="164" t="str">
        <f t="shared" si="2"/>
        <v>142 Turkisvaatteiden ja -tuotteiden valmistus</v>
      </c>
      <c r="J65" s="152" t="str">
        <f t="shared" si="3"/>
        <v>142</v>
      </c>
      <c r="K65" s="161" t="s">
        <v>651</v>
      </c>
      <c r="L65" s="152" t="s">
        <v>140</v>
      </c>
    </row>
    <row r="66" spans="2:12" ht="14.25">
      <c r="B66" s="152" t="s">
        <v>202</v>
      </c>
      <c r="C66" s="152" t="str">
        <f t="shared" si="0"/>
        <v>Seura- ja kerhorakennukset yms.</v>
      </c>
      <c r="D66" s="152" t="str">
        <f t="shared" si="5"/>
        <v>33</v>
      </c>
      <c r="F66" s="166" t="s">
        <v>201</v>
      </c>
      <c r="G66" s="199" t="s">
        <v>202</v>
      </c>
      <c r="I66" s="164" t="str">
        <f t="shared" si="2"/>
        <v>143 Neulevaatteiden ja sukkien valmistus</v>
      </c>
      <c r="J66" s="152" t="str">
        <f t="shared" si="3"/>
        <v>143</v>
      </c>
      <c r="K66" s="161" t="s">
        <v>652</v>
      </c>
      <c r="L66" s="152" t="s">
        <v>344</v>
      </c>
    </row>
    <row r="67" spans="2:12" ht="14.25">
      <c r="B67" s="152" t="s">
        <v>205</v>
      </c>
      <c r="C67" s="152" t="str">
        <f t="shared" si="0"/>
        <v>Uskonnollisten yhteisöjen rakennukset</v>
      </c>
      <c r="D67" s="152" t="str">
        <f t="shared" si="5"/>
        <v>34</v>
      </c>
      <c r="F67" s="166" t="s">
        <v>204</v>
      </c>
      <c r="G67" s="199" t="s">
        <v>205</v>
      </c>
      <c r="I67" s="164" t="str">
        <f t="shared" si="2"/>
        <v>15 Nahan ja nahkatuotteiden valmistus</v>
      </c>
      <c r="J67" s="152" t="str">
        <f t="shared" si="3"/>
        <v>15</v>
      </c>
      <c r="K67" s="161" t="s">
        <v>653</v>
      </c>
      <c r="L67" s="152" t="s">
        <v>142</v>
      </c>
    </row>
    <row r="68" spans="2:12" ht="14.25">
      <c r="B68" s="152" t="s">
        <v>207</v>
      </c>
      <c r="C68" s="152" t="str">
        <f t="shared" si="0"/>
        <v>Kirkot, kappelit, luostarit ja rukoushuoneet</v>
      </c>
      <c r="D68" s="152" t="str">
        <f t="shared" si="5"/>
        <v>341</v>
      </c>
      <c r="F68" s="166" t="s">
        <v>206</v>
      </c>
      <c r="G68" s="199" t="s">
        <v>207</v>
      </c>
      <c r="I68" s="164" t="str">
        <f t="shared" si="2"/>
        <v>151 Nahan parkitseminen ja muokkaus; matka- ja käsilaukkujen, satuloiden ja valjaiden valmistus; turkisten muokkaus ja värjäys</v>
      </c>
      <c r="J68" s="152" t="str">
        <f t="shared" si="3"/>
        <v>151</v>
      </c>
      <c r="K68" s="161" t="s">
        <v>654</v>
      </c>
      <c r="L68" s="152" t="s">
        <v>143</v>
      </c>
    </row>
    <row r="69" spans="2:12" ht="14.25">
      <c r="B69" s="152" t="s">
        <v>209</v>
      </c>
      <c r="C69" s="152" t="str">
        <f t="shared" si="0"/>
        <v>Seurakuntatalot</v>
      </c>
      <c r="D69" s="152" t="str">
        <f t="shared" si="5"/>
        <v>342</v>
      </c>
      <c r="F69" s="166" t="s">
        <v>208</v>
      </c>
      <c r="G69" s="199" t="s">
        <v>209</v>
      </c>
      <c r="I69" s="164" t="str">
        <f t="shared" si="2"/>
        <v>152 Jalkineiden valmistus</v>
      </c>
      <c r="J69" s="152" t="str">
        <f t="shared" si="3"/>
        <v>152</v>
      </c>
      <c r="K69" s="161" t="s">
        <v>655</v>
      </c>
      <c r="L69" s="152" t="s">
        <v>345</v>
      </c>
    </row>
    <row r="70" spans="2:12" ht="14.25">
      <c r="B70" s="152" t="s">
        <v>211</v>
      </c>
      <c r="C70" s="152" t="str">
        <f t="shared" si="0"/>
        <v>Muut uskonnollisten yhteisöjen rakennukset</v>
      </c>
      <c r="D70" s="152" t="str">
        <f t="shared" si="5"/>
        <v>349</v>
      </c>
      <c r="F70" s="166" t="s">
        <v>210</v>
      </c>
      <c r="G70" s="199" t="s">
        <v>211</v>
      </c>
      <c r="I70" s="164" t="str">
        <f t="shared" si="2"/>
        <v>16 Sahatavaran sekä puu- ja korkkituotteiden valmistus (pl. huonekalut); olki- ja punontatuotteiden valmistus</v>
      </c>
      <c r="J70" s="152" t="str">
        <f t="shared" si="3"/>
        <v>16</v>
      </c>
      <c r="K70" s="161" t="s">
        <v>656</v>
      </c>
      <c r="L70" s="152" t="s">
        <v>145</v>
      </c>
    </row>
    <row r="71" spans="2:12" ht="14.25">
      <c r="B71" s="152" t="s">
        <v>213</v>
      </c>
      <c r="C71" s="152" t="str">
        <f t="shared" si="0"/>
        <v>Urheilu- ja kuntoilurakennukset</v>
      </c>
      <c r="D71" s="152" t="str">
        <f t="shared" si="5"/>
        <v>35</v>
      </c>
      <c r="F71" s="166" t="s">
        <v>212</v>
      </c>
      <c r="G71" s="199" t="s">
        <v>213</v>
      </c>
      <c r="I71" s="164" t="str">
        <f t="shared" si="2"/>
        <v>161 Puun sahaus, höyläys ja kyllästys</v>
      </c>
      <c r="J71" s="152" t="str">
        <f t="shared" si="3"/>
        <v>161</v>
      </c>
      <c r="K71" s="161" t="s">
        <v>657</v>
      </c>
      <c r="L71" s="152" t="s">
        <v>147</v>
      </c>
    </row>
    <row r="72" spans="2:12" ht="14.25">
      <c r="B72" s="152" t="s">
        <v>215</v>
      </c>
      <c r="C72" s="152" t="str">
        <f t="shared" si="0"/>
        <v>Jäähallit</v>
      </c>
      <c r="D72" s="152" t="str">
        <f t="shared" si="5"/>
        <v>351</v>
      </c>
      <c r="F72" s="166" t="s">
        <v>214</v>
      </c>
      <c r="G72" s="199" t="s">
        <v>215</v>
      </c>
      <c r="I72" s="164" t="str">
        <f t="shared" si="2"/>
        <v>162 Puu-, korkki-, olki- ja punontatuotteiden valmistus</v>
      </c>
      <c r="J72" s="152" t="str">
        <f t="shared" si="3"/>
        <v>162</v>
      </c>
      <c r="K72" s="161" t="s">
        <v>658</v>
      </c>
      <c r="L72" s="152" t="s">
        <v>149</v>
      </c>
    </row>
    <row r="73" spans="2:12" ht="14.25">
      <c r="B73" s="152" t="s">
        <v>217</v>
      </c>
      <c r="C73" s="152" t="str">
        <f t="shared" si="0"/>
        <v>Uimahallit</v>
      </c>
      <c r="D73" s="152" t="str">
        <f t="shared" si="5"/>
        <v>352</v>
      </c>
      <c r="F73" s="166" t="s">
        <v>216</v>
      </c>
      <c r="G73" s="199" t="s">
        <v>217</v>
      </c>
      <c r="I73" s="164" t="str">
        <f t="shared" si="2"/>
        <v>17 Paperin, paperi- ja kartonkituotteiden valmistus</v>
      </c>
      <c r="J73" s="152" t="str">
        <f t="shared" si="3"/>
        <v>17</v>
      </c>
      <c r="K73" s="161" t="s">
        <v>659</v>
      </c>
      <c r="L73" s="152" t="s">
        <v>346</v>
      </c>
    </row>
    <row r="74" spans="2:12" ht="14.25">
      <c r="B74" s="152" t="s">
        <v>219</v>
      </c>
      <c r="C74" s="152" t="str">
        <f t="shared" si="0"/>
        <v>Tennis-, squash- ja sulkapallohallit</v>
      </c>
      <c r="D74" s="152" t="str">
        <f t="shared" si="5"/>
        <v>353</v>
      </c>
      <c r="F74" s="166" t="s">
        <v>218</v>
      </c>
      <c r="G74" s="199" t="s">
        <v>219</v>
      </c>
      <c r="I74" s="164" t="str">
        <f t="shared" si="2"/>
        <v>171 Massan, paperin, kartongin ja pahvin valmistus</v>
      </c>
      <c r="J74" s="152" t="str">
        <f t="shared" si="3"/>
        <v>171</v>
      </c>
      <c r="K74" s="161" t="s">
        <v>660</v>
      </c>
      <c r="L74" s="152" t="s">
        <v>347</v>
      </c>
    </row>
    <row r="75" spans="2:12" ht="14.25">
      <c r="B75" s="152" t="s">
        <v>221</v>
      </c>
      <c r="C75" s="152" t="str">
        <f t="shared" si="0"/>
        <v>Monitoimihallit ja muut urheiluhallit</v>
      </c>
      <c r="D75" s="152" t="str">
        <f t="shared" si="5"/>
        <v>354</v>
      </c>
      <c r="F75" s="166" t="s">
        <v>220</v>
      </c>
      <c r="G75" s="199" t="s">
        <v>221</v>
      </c>
      <c r="I75" s="164" t="str">
        <f t="shared" si="2"/>
        <v>172 Paperi-, kartonki- ja pahvituotteiden valmistus</v>
      </c>
      <c r="J75" s="152" t="str">
        <f t="shared" si="3"/>
        <v>172</v>
      </c>
      <c r="K75" s="161" t="s">
        <v>661</v>
      </c>
      <c r="L75" s="152" t="s">
        <v>348</v>
      </c>
    </row>
    <row r="76" spans="2:12" ht="14.25">
      <c r="B76" s="152" t="s">
        <v>223</v>
      </c>
      <c r="C76" s="152" t="str">
        <f t="shared" si="0"/>
        <v>Muut urheilu- ja kuntoilurakennukset</v>
      </c>
      <c r="D76" s="152" t="str">
        <f t="shared" si="5"/>
        <v>359</v>
      </c>
      <c r="F76" s="166" t="s">
        <v>222</v>
      </c>
      <c r="G76" s="199" t="s">
        <v>223</v>
      </c>
      <c r="I76" s="164" t="str">
        <f t="shared" si="2"/>
        <v>18 Painaminen ja tallenteiden jäljentäminen</v>
      </c>
      <c r="J76" s="152" t="str">
        <f t="shared" si="3"/>
        <v>18</v>
      </c>
      <c r="K76" s="161" t="s">
        <v>662</v>
      </c>
      <c r="L76" s="152" t="s">
        <v>349</v>
      </c>
    </row>
    <row r="77" spans="2:12" ht="14.25">
      <c r="B77" s="152" t="s">
        <v>225</v>
      </c>
      <c r="C77" s="152" t="str">
        <f aca="true" t="shared" si="6" ref="C77:C88">F77</f>
        <v>Muut kokoontumisrakennukset</v>
      </c>
      <c r="D77" s="152" t="str">
        <f aca="true" t="shared" si="7" ref="D77:D88">G77</f>
        <v>36</v>
      </c>
      <c r="F77" s="166" t="s">
        <v>224</v>
      </c>
      <c r="G77" s="199" t="s">
        <v>225</v>
      </c>
      <c r="I77" s="164" t="str">
        <f aca="true" t="shared" si="8" ref="I77:I140">K77</f>
        <v>181 Painaminen ja siihen liittyvät palvelut</v>
      </c>
      <c r="J77" s="152" t="str">
        <f aca="true" t="shared" si="9" ref="J77:J140">L77</f>
        <v>181</v>
      </c>
      <c r="K77" s="161" t="s">
        <v>663</v>
      </c>
      <c r="L77" s="152" t="s">
        <v>350</v>
      </c>
    </row>
    <row r="78" spans="2:12" ht="14.25">
      <c r="B78" s="152" t="s">
        <v>227</v>
      </c>
      <c r="C78" s="152" t="str">
        <f t="shared" si="6"/>
        <v>Yleissivistävien oppilaitosten rakennukset</v>
      </c>
      <c r="D78" s="152" t="str">
        <f t="shared" si="7"/>
        <v>51</v>
      </c>
      <c r="F78" s="166" t="s">
        <v>226</v>
      </c>
      <c r="G78" s="199" t="s">
        <v>227</v>
      </c>
      <c r="I78" s="164" t="str">
        <f t="shared" si="8"/>
        <v>182 Ääni-, kuva- ja atk-tallenteiden tuotanto</v>
      </c>
      <c r="J78" s="152" t="str">
        <f t="shared" si="9"/>
        <v>182</v>
      </c>
      <c r="K78" s="161" t="s">
        <v>664</v>
      </c>
      <c r="L78" s="152" t="s">
        <v>351</v>
      </c>
    </row>
    <row r="79" spans="2:12" ht="14.25">
      <c r="B79" s="152" t="s">
        <v>230</v>
      </c>
      <c r="C79" s="152" t="str">
        <f t="shared" si="6"/>
        <v>Ammatillisten oppilaitosten rakennukset</v>
      </c>
      <c r="D79" s="152" t="str">
        <f t="shared" si="7"/>
        <v>52</v>
      </c>
      <c r="F79" s="166" t="s">
        <v>229</v>
      </c>
      <c r="G79" s="199" t="s">
        <v>230</v>
      </c>
      <c r="I79" s="164" t="str">
        <f t="shared" si="8"/>
        <v>19 Koksin ja jalostettujen öljytuotteiden valmistus</v>
      </c>
      <c r="J79" s="152" t="str">
        <f t="shared" si="9"/>
        <v>19</v>
      </c>
      <c r="K79" s="161" t="s">
        <v>665</v>
      </c>
      <c r="L79" s="152" t="s">
        <v>352</v>
      </c>
    </row>
    <row r="80" spans="2:12" ht="14.25">
      <c r="B80" s="152" t="s">
        <v>233</v>
      </c>
      <c r="C80" s="152" t="str">
        <f t="shared" si="6"/>
        <v>Korkeakoulu- ja tutkimuslaitosrakennukset</v>
      </c>
      <c r="D80" s="152" t="str">
        <f t="shared" si="7"/>
        <v>53</v>
      </c>
      <c r="F80" s="166" t="s">
        <v>232</v>
      </c>
      <c r="G80" s="199" t="s">
        <v>233</v>
      </c>
      <c r="I80" s="164" t="str">
        <f t="shared" si="8"/>
        <v>191 Koksituotteiden valmistus</v>
      </c>
      <c r="J80" s="152" t="str">
        <f t="shared" si="9"/>
        <v>191</v>
      </c>
      <c r="K80" s="161" t="s">
        <v>666</v>
      </c>
      <c r="L80" s="152" t="s">
        <v>353</v>
      </c>
    </row>
    <row r="81" spans="2:12" ht="14.25">
      <c r="B81" s="152" t="s">
        <v>235</v>
      </c>
      <c r="C81" s="152" t="str">
        <f t="shared" si="6"/>
        <v>Korkeakoulurakennukset</v>
      </c>
      <c r="D81" s="152" t="str">
        <f t="shared" si="7"/>
        <v>531</v>
      </c>
      <c r="F81" s="166" t="s">
        <v>234</v>
      </c>
      <c r="G81" s="199" t="s">
        <v>235</v>
      </c>
      <c r="I81" s="164" t="str">
        <f t="shared" si="8"/>
        <v>192 Jalostettujen öljytuotteiden valmistus</v>
      </c>
      <c r="J81" s="152" t="str">
        <f t="shared" si="9"/>
        <v>192</v>
      </c>
      <c r="K81" s="161" t="s">
        <v>667</v>
      </c>
      <c r="L81" s="152" t="s">
        <v>354</v>
      </c>
    </row>
    <row r="82" spans="2:12" ht="14.25">
      <c r="B82" s="152" t="s">
        <v>237</v>
      </c>
      <c r="C82" s="152" t="str">
        <f t="shared" si="6"/>
        <v>Tutkimuslaitosrakennukset</v>
      </c>
      <c r="D82" s="152" t="str">
        <f t="shared" si="7"/>
        <v>532</v>
      </c>
      <c r="F82" s="166" t="s">
        <v>236</v>
      </c>
      <c r="G82" s="199" t="s">
        <v>237</v>
      </c>
      <c r="I82" s="164" t="str">
        <f t="shared" si="8"/>
        <v>20 Kemikaalien ja kemiallisten tuotteiden valmistus</v>
      </c>
      <c r="J82" s="152" t="str">
        <f t="shared" si="9"/>
        <v>20</v>
      </c>
      <c r="K82" s="161" t="s">
        <v>668</v>
      </c>
      <c r="L82" s="152" t="s">
        <v>355</v>
      </c>
    </row>
    <row r="83" spans="2:12" ht="14.25">
      <c r="B83" s="152" t="s">
        <v>239</v>
      </c>
      <c r="C83" s="152" t="str">
        <f t="shared" si="6"/>
        <v>Muut opetusrakennukset</v>
      </c>
      <c r="D83" s="152" t="str">
        <f t="shared" si="7"/>
        <v>54</v>
      </c>
      <c r="F83" s="166" t="s">
        <v>238</v>
      </c>
      <c r="G83" s="199" t="s">
        <v>239</v>
      </c>
      <c r="I83" s="164" t="str">
        <f t="shared" si="8"/>
        <v>201 Peruskemikaalien, lannoitteiden ja typpiyhdisteiden, muoviaineiden ja synteettisen kumiraaka-aineen valmistus</v>
      </c>
      <c r="J83" s="152" t="str">
        <f t="shared" si="9"/>
        <v>201</v>
      </c>
      <c r="K83" s="161" t="s">
        <v>669</v>
      </c>
      <c r="L83" s="152" t="s">
        <v>356</v>
      </c>
    </row>
    <row r="84" spans="2:12" ht="14.25">
      <c r="B84" s="152" t="s">
        <v>241</v>
      </c>
      <c r="C84" s="152" t="str">
        <f t="shared" si="6"/>
        <v>Järjestöjen, liittojen, työnantajien yms. Opetusrakennukset</v>
      </c>
      <c r="D84" s="152" t="str">
        <f t="shared" si="7"/>
        <v>541</v>
      </c>
      <c r="F84" s="166" t="s">
        <v>240</v>
      </c>
      <c r="G84" s="199" t="s">
        <v>241</v>
      </c>
      <c r="I84" s="164" t="str">
        <f t="shared" si="8"/>
        <v>202 Torjunta-aineiden ja muiden maatalouskemikaalien valmistus</v>
      </c>
      <c r="J84" s="152" t="str">
        <f t="shared" si="9"/>
        <v>202</v>
      </c>
      <c r="K84" s="161" t="s">
        <v>670</v>
      </c>
      <c r="L84" s="152" t="s">
        <v>357</v>
      </c>
    </row>
    <row r="85" spans="2:12" ht="14.25">
      <c r="B85" s="152" t="s">
        <v>243</v>
      </c>
      <c r="C85" s="152" t="str">
        <f t="shared" si="6"/>
        <v>Muualla luokittelemattomat opetusrakennukset</v>
      </c>
      <c r="D85" s="152" t="str">
        <f t="shared" si="7"/>
        <v>549</v>
      </c>
      <c r="F85" s="166" t="s">
        <v>242</v>
      </c>
      <c r="G85" s="199" t="s">
        <v>243</v>
      </c>
      <c r="I85" s="164" t="str">
        <f t="shared" si="8"/>
        <v>203 Maalien, lakan, painovärien yms. valmistus</v>
      </c>
      <c r="J85" s="152" t="str">
        <f t="shared" si="9"/>
        <v>203</v>
      </c>
      <c r="K85" s="161" t="s">
        <v>671</v>
      </c>
      <c r="L85" s="152" t="s">
        <v>358</v>
      </c>
    </row>
    <row r="86" spans="2:12" ht="14.25">
      <c r="B86" s="152" t="s">
        <v>245</v>
      </c>
      <c r="C86" s="152" t="str">
        <f t="shared" si="6"/>
        <v>Energiantuotannon yms. Rakennukset</v>
      </c>
      <c r="D86" s="152" t="str">
        <f t="shared" si="7"/>
        <v>61</v>
      </c>
      <c r="F86" s="166" t="s">
        <v>244</v>
      </c>
      <c r="G86" s="199" t="s">
        <v>245</v>
      </c>
      <c r="I86" s="164" t="str">
        <f t="shared" si="8"/>
        <v>204 Saippuan, pesu-, puhdistus- ja kiillotusaineiden; hajuvesien ja hygieniatuotteiden valmistus</v>
      </c>
      <c r="J86" s="152" t="str">
        <f t="shared" si="9"/>
        <v>204</v>
      </c>
      <c r="K86" s="161" t="s">
        <v>672</v>
      </c>
      <c r="L86" s="152" t="s">
        <v>359</v>
      </c>
    </row>
    <row r="87" spans="2:12" ht="14.25">
      <c r="B87" s="152" t="s">
        <v>247</v>
      </c>
      <c r="C87" s="152" t="str">
        <f t="shared" si="6"/>
        <v>Voimalaitosrakennukset</v>
      </c>
      <c r="D87" s="152" t="str">
        <f t="shared" si="7"/>
        <v>611</v>
      </c>
      <c r="F87" s="166" t="s">
        <v>246</v>
      </c>
      <c r="G87" s="199" t="s">
        <v>247</v>
      </c>
      <c r="I87" s="164" t="str">
        <f t="shared" si="8"/>
        <v>205 Muiden kemiallisten tuotteiden valmistus</v>
      </c>
      <c r="J87" s="152" t="str">
        <f t="shared" si="9"/>
        <v>205</v>
      </c>
      <c r="K87" s="161" t="s">
        <v>673</v>
      </c>
      <c r="L87" s="152" t="s">
        <v>360</v>
      </c>
    </row>
    <row r="88" spans="2:12" ht="14.25">
      <c r="B88" s="152" t="s">
        <v>249</v>
      </c>
      <c r="C88" s="152" t="str">
        <f t="shared" si="6"/>
        <v>Yhdyskuntatekniikan rakennukset</v>
      </c>
      <c r="D88" s="152" t="str">
        <f t="shared" si="7"/>
        <v>613</v>
      </c>
      <c r="F88" s="166" t="s">
        <v>248</v>
      </c>
      <c r="G88" s="199" t="s">
        <v>249</v>
      </c>
      <c r="I88" s="164" t="str">
        <f t="shared" si="8"/>
        <v>206 Tekokuitujen valmistus</v>
      </c>
      <c r="J88" s="152" t="str">
        <f t="shared" si="9"/>
        <v>206</v>
      </c>
      <c r="K88" s="161" t="s">
        <v>674</v>
      </c>
      <c r="L88" s="152" t="s">
        <v>361</v>
      </c>
    </row>
    <row r="89" spans="2:12" ht="14.25">
      <c r="B89" s="152" t="s">
        <v>256</v>
      </c>
      <c r="C89" s="152" t="str">
        <f aca="true" t="shared" si="10" ref="C89:C115">F89</f>
        <v>Muut teollisuuden tuotantorakennukset</v>
      </c>
      <c r="D89" s="152" t="str">
        <f aca="true" t="shared" si="11" ref="D89:D115">G89</f>
        <v>69</v>
      </c>
      <c r="F89" s="166" t="s">
        <v>255</v>
      </c>
      <c r="G89" s="199" t="s">
        <v>256</v>
      </c>
      <c r="I89" s="164" t="str">
        <f t="shared" si="8"/>
        <v>21 Lääkeaineiden ja lääkkeiden valmistus</v>
      </c>
      <c r="J89" s="152" t="str">
        <f t="shared" si="9"/>
        <v>21</v>
      </c>
      <c r="K89" s="161" t="s">
        <v>675</v>
      </c>
      <c r="L89" s="152" t="s">
        <v>157</v>
      </c>
    </row>
    <row r="90" spans="2:12" ht="14.25">
      <c r="B90" s="152" t="s">
        <v>258</v>
      </c>
      <c r="C90" s="152" t="str">
        <f t="shared" si="10"/>
        <v>Teollisuushallit</v>
      </c>
      <c r="D90" s="152" t="str">
        <f t="shared" si="11"/>
        <v>691</v>
      </c>
      <c r="F90" s="166" t="s">
        <v>257</v>
      </c>
      <c r="G90" s="199" t="s">
        <v>258</v>
      </c>
      <c r="I90" s="164" t="str">
        <f t="shared" si="8"/>
        <v>211 Lääkeaineiden valmistus</v>
      </c>
      <c r="J90" s="152" t="str">
        <f t="shared" si="9"/>
        <v>211</v>
      </c>
      <c r="K90" s="161" t="s">
        <v>676</v>
      </c>
      <c r="L90" s="152" t="s">
        <v>159</v>
      </c>
    </row>
    <row r="91" spans="2:12" ht="14.25">
      <c r="B91" s="152" t="s">
        <v>260</v>
      </c>
      <c r="C91" s="152" t="str">
        <f t="shared" si="10"/>
        <v>Teollisuus- ja pienteollisuustalot</v>
      </c>
      <c r="D91" s="152" t="str">
        <f t="shared" si="11"/>
        <v>692</v>
      </c>
      <c r="F91" s="166" t="s">
        <v>259</v>
      </c>
      <c r="G91" s="199" t="s">
        <v>260</v>
      </c>
      <c r="I91" s="164" t="str">
        <f t="shared" si="8"/>
        <v>212 Lääkkeiden ja muiden lääkevalmisteiden valmistus</v>
      </c>
      <c r="J91" s="152" t="str">
        <f t="shared" si="9"/>
        <v>212</v>
      </c>
      <c r="K91" s="161" t="s">
        <v>677</v>
      </c>
      <c r="L91" s="152" t="s">
        <v>362</v>
      </c>
    </row>
    <row r="92" spans="2:12" ht="14.25">
      <c r="B92" s="152" t="s">
        <v>261</v>
      </c>
      <c r="C92" s="152" t="str">
        <f t="shared" si="10"/>
        <v>Muut teollisuuden tuotantorakennukset</v>
      </c>
      <c r="D92" s="152" t="str">
        <f t="shared" si="11"/>
        <v>699</v>
      </c>
      <c r="F92" s="166" t="s">
        <v>255</v>
      </c>
      <c r="G92" s="199" t="s">
        <v>261</v>
      </c>
      <c r="I92" s="164" t="str">
        <f t="shared" si="8"/>
        <v>22 Kumi- ja muovituotteiden valmistus</v>
      </c>
      <c r="J92" s="152" t="str">
        <f t="shared" si="9"/>
        <v>22</v>
      </c>
      <c r="K92" s="161" t="s">
        <v>678</v>
      </c>
      <c r="L92" s="152" t="s">
        <v>169</v>
      </c>
    </row>
    <row r="93" spans="2:12" ht="14.25">
      <c r="B93" s="152" t="s">
        <v>263</v>
      </c>
      <c r="C93" s="152" t="str">
        <f t="shared" si="10"/>
        <v>Varastorakennukset</v>
      </c>
      <c r="D93" s="152" t="str">
        <f t="shared" si="11"/>
        <v>71</v>
      </c>
      <c r="F93" s="166" t="s">
        <v>262</v>
      </c>
      <c r="G93" s="199" t="s">
        <v>263</v>
      </c>
      <c r="I93" s="164" t="str">
        <f t="shared" si="8"/>
        <v>221 Kumituotteiden valmistus</v>
      </c>
      <c r="J93" s="152" t="str">
        <f t="shared" si="9"/>
        <v>221</v>
      </c>
      <c r="K93" s="161" t="s">
        <v>679</v>
      </c>
      <c r="L93" s="152" t="s">
        <v>171</v>
      </c>
    </row>
    <row r="94" spans="2:12" ht="14.25">
      <c r="B94" s="152" t="s">
        <v>265</v>
      </c>
      <c r="C94" s="152" t="str">
        <f t="shared" si="10"/>
        <v>Teollisuusvarastot</v>
      </c>
      <c r="D94" s="152" t="str">
        <f t="shared" si="11"/>
        <v>711</v>
      </c>
      <c r="F94" s="166" t="s">
        <v>264</v>
      </c>
      <c r="G94" s="199" t="s">
        <v>265</v>
      </c>
      <c r="I94" s="164" t="str">
        <f t="shared" si="8"/>
        <v>222 Muovituotteiden valmistus</v>
      </c>
      <c r="J94" s="152" t="str">
        <f t="shared" si="9"/>
        <v>222</v>
      </c>
      <c r="K94" s="161" t="s">
        <v>680</v>
      </c>
      <c r="L94" s="152" t="s">
        <v>173</v>
      </c>
    </row>
    <row r="95" spans="2:12" ht="14.25">
      <c r="B95" s="152" t="s">
        <v>267</v>
      </c>
      <c r="C95" s="152" t="str">
        <f t="shared" si="10"/>
        <v>Kauppavarastot</v>
      </c>
      <c r="D95" s="152" t="str">
        <f t="shared" si="11"/>
        <v>712</v>
      </c>
      <c r="F95" s="166" t="s">
        <v>266</v>
      </c>
      <c r="G95" s="199" t="s">
        <v>267</v>
      </c>
      <c r="I95" s="164" t="str">
        <f t="shared" si="8"/>
        <v>23 Muiden ei-metallisten mineraalituotteiden valmistus</v>
      </c>
      <c r="J95" s="152" t="str">
        <f t="shared" si="9"/>
        <v>23</v>
      </c>
      <c r="K95" s="161" t="s">
        <v>681</v>
      </c>
      <c r="L95" s="152" t="s">
        <v>179</v>
      </c>
    </row>
    <row r="96" spans="2:12" ht="14.25">
      <c r="B96" s="152" t="s">
        <v>269</v>
      </c>
      <c r="C96" s="152" t="str">
        <f t="shared" si="10"/>
        <v>Muut varastorakennukset</v>
      </c>
      <c r="D96" s="152" t="str">
        <f t="shared" si="11"/>
        <v>719</v>
      </c>
      <c r="F96" s="166" t="s">
        <v>268</v>
      </c>
      <c r="G96" s="199" t="s">
        <v>269</v>
      </c>
      <c r="I96" s="164" t="str">
        <f t="shared" si="8"/>
        <v>231 Lasin ja lasituotteiden valmistus</v>
      </c>
      <c r="J96" s="152" t="str">
        <f t="shared" si="9"/>
        <v>231</v>
      </c>
      <c r="K96" s="161" t="s">
        <v>682</v>
      </c>
      <c r="L96" s="152" t="s">
        <v>181</v>
      </c>
    </row>
    <row r="97" spans="2:12" ht="14.25">
      <c r="B97" s="152" t="s">
        <v>271</v>
      </c>
      <c r="C97" s="152" t="str">
        <f t="shared" si="10"/>
        <v>Palo- ja pelastustoimen rakennukset</v>
      </c>
      <c r="D97" s="152" t="str">
        <f t="shared" si="11"/>
        <v>72</v>
      </c>
      <c r="F97" s="166" t="s">
        <v>270</v>
      </c>
      <c r="G97" s="199" t="s">
        <v>271</v>
      </c>
      <c r="I97" s="164" t="str">
        <f t="shared" si="8"/>
        <v>232 Tulenkestävien keraamisten tuotteiden valmistus</v>
      </c>
      <c r="J97" s="152" t="str">
        <f t="shared" si="9"/>
        <v>232</v>
      </c>
      <c r="K97" s="161" t="s">
        <v>683</v>
      </c>
      <c r="L97" s="152" t="s">
        <v>363</v>
      </c>
    </row>
    <row r="98" spans="2:12" ht="14.25">
      <c r="B98" s="152" t="s">
        <v>273</v>
      </c>
      <c r="C98" s="152" t="str">
        <f t="shared" si="10"/>
        <v>Paloasemat</v>
      </c>
      <c r="D98" s="152" t="str">
        <f t="shared" si="11"/>
        <v>721</v>
      </c>
      <c r="F98" s="166" t="s">
        <v>272</v>
      </c>
      <c r="G98" s="199" t="s">
        <v>273</v>
      </c>
      <c r="I98" s="164" t="str">
        <f t="shared" si="8"/>
        <v>233 Keraamisten rakennusaineiden valmistus</v>
      </c>
      <c r="J98" s="152" t="str">
        <f t="shared" si="9"/>
        <v>233</v>
      </c>
      <c r="K98" s="161" t="s">
        <v>684</v>
      </c>
      <c r="L98" s="152" t="s">
        <v>364</v>
      </c>
    </row>
    <row r="99" spans="2:12" ht="14.25">
      <c r="B99" s="152" t="s">
        <v>275</v>
      </c>
      <c r="C99" s="152" t="str">
        <f t="shared" si="10"/>
        <v>Väestönsuojat</v>
      </c>
      <c r="D99" s="152" t="str">
        <f t="shared" si="11"/>
        <v>722</v>
      </c>
      <c r="F99" s="166" t="s">
        <v>274</v>
      </c>
      <c r="G99" s="199" t="s">
        <v>275</v>
      </c>
      <c r="I99" s="164" t="str">
        <f t="shared" si="8"/>
        <v>234 Muiden posliini- ja keramiikkatuotteiden valmistus</v>
      </c>
      <c r="J99" s="152" t="str">
        <f t="shared" si="9"/>
        <v>234</v>
      </c>
      <c r="K99" s="161" t="s">
        <v>685</v>
      </c>
      <c r="L99" s="152" t="s">
        <v>365</v>
      </c>
    </row>
    <row r="100" spans="2:12" ht="14.25">
      <c r="B100" s="152" t="s">
        <v>277</v>
      </c>
      <c r="C100" s="152" t="str">
        <f t="shared" si="10"/>
        <v>Muut palo- ja pelastustoimen rakennukset</v>
      </c>
      <c r="D100" s="152" t="str">
        <f t="shared" si="11"/>
        <v>729</v>
      </c>
      <c r="F100" s="166" t="s">
        <v>276</v>
      </c>
      <c r="G100" s="199" t="s">
        <v>277</v>
      </c>
      <c r="I100" s="164" t="str">
        <f t="shared" si="8"/>
        <v>235 Sementin, kalkin ja kipsin valmistus</v>
      </c>
      <c r="J100" s="152" t="str">
        <f t="shared" si="9"/>
        <v>235</v>
      </c>
      <c r="K100" s="161" t="s">
        <v>686</v>
      </c>
      <c r="L100" s="152" t="s">
        <v>366</v>
      </c>
    </row>
    <row r="101" spans="2:12" ht="14.25">
      <c r="B101" s="152" t="s">
        <v>279</v>
      </c>
      <c r="C101" s="152" t="str">
        <f t="shared" si="10"/>
        <v>Kotieläinrakennukset</v>
      </c>
      <c r="D101" s="152" t="str">
        <f t="shared" si="11"/>
        <v>81</v>
      </c>
      <c r="F101" s="166" t="s">
        <v>278</v>
      </c>
      <c r="G101" s="199" t="s">
        <v>279</v>
      </c>
      <c r="I101" s="164" t="str">
        <f t="shared" si="8"/>
        <v>236 Betoni-, kipsi- ja sementtituotteiden valmistus</v>
      </c>
      <c r="J101" s="152" t="str">
        <f t="shared" si="9"/>
        <v>236</v>
      </c>
      <c r="K101" s="161" t="s">
        <v>687</v>
      </c>
      <c r="L101" s="152" t="s">
        <v>367</v>
      </c>
    </row>
    <row r="102" spans="2:12" ht="14.25">
      <c r="B102" s="152" t="s">
        <v>281</v>
      </c>
      <c r="C102" s="152" t="str">
        <f t="shared" si="10"/>
        <v>Navetat, sikalat, kanalat yms.</v>
      </c>
      <c r="D102" s="152" t="str">
        <f t="shared" si="11"/>
        <v>811</v>
      </c>
      <c r="F102" s="166" t="s">
        <v>280</v>
      </c>
      <c r="G102" s="199" t="s">
        <v>281</v>
      </c>
      <c r="I102" s="164" t="str">
        <f t="shared" si="8"/>
        <v>237 Kiven leikkaaminen, muotoilu ja viimeistely</v>
      </c>
      <c r="J102" s="152" t="str">
        <f t="shared" si="9"/>
        <v>237</v>
      </c>
      <c r="K102" s="161" t="s">
        <v>688</v>
      </c>
      <c r="L102" s="152" t="s">
        <v>368</v>
      </c>
    </row>
    <row r="103" spans="2:12" ht="14.25">
      <c r="B103" s="152" t="s">
        <v>283</v>
      </c>
      <c r="C103" s="152" t="str">
        <f t="shared" si="10"/>
        <v>Eläinsuojat, ravihevostallit, maneesit yms.</v>
      </c>
      <c r="D103" s="152" t="str">
        <f t="shared" si="11"/>
        <v>819</v>
      </c>
      <c r="F103" s="166" t="s">
        <v>282</v>
      </c>
      <c r="G103" s="199" t="s">
        <v>283</v>
      </c>
      <c r="I103" s="164" t="str">
        <f t="shared" si="8"/>
        <v>239 Hiontatuotteiden ja muualla luokittelemattomien ei-metallisten mineraalituotteiden valmistus</v>
      </c>
      <c r="J103" s="152" t="str">
        <f t="shared" si="9"/>
        <v>239</v>
      </c>
      <c r="K103" s="161" t="s">
        <v>689</v>
      </c>
      <c r="L103" s="152" t="s">
        <v>183</v>
      </c>
    </row>
    <row r="104" spans="2:12" ht="14.25">
      <c r="B104" s="152" t="s">
        <v>285</v>
      </c>
      <c r="C104" s="152" t="str">
        <f t="shared" si="10"/>
        <v>Muut maatalousrakennukset</v>
      </c>
      <c r="D104" s="152" t="str">
        <f t="shared" si="11"/>
        <v>89</v>
      </c>
      <c r="F104" s="166" t="s">
        <v>284</v>
      </c>
      <c r="G104" s="199" t="s">
        <v>285</v>
      </c>
      <c r="I104" s="164" t="str">
        <f t="shared" si="8"/>
        <v>24 Metallien jalostus</v>
      </c>
      <c r="J104" s="152" t="str">
        <f t="shared" si="9"/>
        <v>24</v>
      </c>
      <c r="K104" s="161" t="s">
        <v>690</v>
      </c>
      <c r="L104" s="152" t="s">
        <v>185</v>
      </c>
    </row>
    <row r="105" spans="2:12" ht="14.25">
      <c r="B105" s="152" t="s">
        <v>287</v>
      </c>
      <c r="C105" s="152" t="str">
        <f t="shared" si="10"/>
        <v>Viljankuivaamot ja viljan säilytysrakennukset</v>
      </c>
      <c r="D105" s="152" t="str">
        <f t="shared" si="11"/>
        <v>891</v>
      </c>
      <c r="F105" s="166" t="s">
        <v>286</v>
      </c>
      <c r="G105" s="199" t="s">
        <v>287</v>
      </c>
      <c r="I105" s="164" t="str">
        <f t="shared" si="8"/>
        <v>241 Raudan, teräksen ja rautaseosten valmistus</v>
      </c>
      <c r="J105" s="152" t="str">
        <f t="shared" si="9"/>
        <v>241</v>
      </c>
      <c r="K105" s="161" t="s">
        <v>691</v>
      </c>
      <c r="L105" s="152" t="s">
        <v>186</v>
      </c>
    </row>
    <row r="106" spans="2:12" ht="14.25">
      <c r="B106" s="152" t="s">
        <v>289</v>
      </c>
      <c r="C106" s="152" t="str">
        <f t="shared" si="10"/>
        <v>Kasvihuoneet</v>
      </c>
      <c r="D106" s="152" t="str">
        <f t="shared" si="11"/>
        <v>892</v>
      </c>
      <c r="F106" s="166" t="s">
        <v>288</v>
      </c>
      <c r="G106" s="199" t="s">
        <v>289</v>
      </c>
      <c r="I106" s="164" t="str">
        <f t="shared" si="8"/>
        <v>242 Putkien, profiiliputkien ja niihin liittyvien tarvikkeiden valmistus teräksestä</v>
      </c>
      <c r="J106" s="152" t="str">
        <f t="shared" si="9"/>
        <v>242</v>
      </c>
      <c r="K106" s="161" t="s">
        <v>692</v>
      </c>
      <c r="L106" s="152" t="s">
        <v>369</v>
      </c>
    </row>
    <row r="107" spans="2:12" ht="14.25">
      <c r="B107" s="152" t="s">
        <v>291</v>
      </c>
      <c r="C107" s="152" t="str">
        <f t="shared" si="10"/>
        <v>Turkistarhat</v>
      </c>
      <c r="D107" s="152" t="str">
        <f t="shared" si="11"/>
        <v>893</v>
      </c>
      <c r="F107" s="166" t="s">
        <v>290</v>
      </c>
      <c r="G107" s="199" t="s">
        <v>291</v>
      </c>
      <c r="I107" s="164" t="str">
        <f t="shared" si="8"/>
        <v>243 Muu teräksen jalostus</v>
      </c>
      <c r="J107" s="152" t="str">
        <f t="shared" si="9"/>
        <v>243</v>
      </c>
      <c r="K107" s="161" t="s">
        <v>693</v>
      </c>
      <c r="L107" s="152" t="s">
        <v>370</v>
      </c>
    </row>
    <row r="108" spans="2:12" ht="14.25">
      <c r="B108" s="152" t="s">
        <v>293</v>
      </c>
      <c r="C108" s="152" t="str">
        <f t="shared" si="10"/>
        <v>Muut maa-, metsä ja kalatalouden rakennukset</v>
      </c>
      <c r="D108" s="152" t="str">
        <f t="shared" si="11"/>
        <v>899</v>
      </c>
      <c r="F108" s="166" t="s">
        <v>292</v>
      </c>
      <c r="G108" s="199" t="s">
        <v>293</v>
      </c>
      <c r="I108" s="164" t="str">
        <f t="shared" si="8"/>
        <v>244 Jalometallien ja muiden värimetallien valmistus</v>
      </c>
      <c r="J108" s="152" t="str">
        <f t="shared" si="9"/>
        <v>244</v>
      </c>
      <c r="K108" s="161" t="s">
        <v>694</v>
      </c>
      <c r="L108" s="152" t="s">
        <v>371</v>
      </c>
    </row>
    <row r="109" spans="2:12" ht="14.25">
      <c r="B109" s="152" t="s">
        <v>295</v>
      </c>
      <c r="C109" s="152" t="str">
        <f t="shared" si="10"/>
        <v>Muut rakennukset</v>
      </c>
      <c r="D109" s="152" t="str">
        <f t="shared" si="11"/>
        <v>93</v>
      </c>
      <c r="F109" s="166" t="s">
        <v>294</v>
      </c>
      <c r="G109" s="199" t="s">
        <v>295</v>
      </c>
      <c r="I109" s="164" t="str">
        <f t="shared" si="8"/>
        <v>245 Metallien valu</v>
      </c>
      <c r="J109" s="152" t="str">
        <f t="shared" si="9"/>
        <v>245</v>
      </c>
      <c r="K109" s="161" t="s">
        <v>695</v>
      </c>
      <c r="L109" s="152" t="s">
        <v>372</v>
      </c>
    </row>
    <row r="110" spans="2:12" ht="14.25">
      <c r="B110" s="152" t="s">
        <v>297</v>
      </c>
      <c r="C110" s="152" t="str">
        <f t="shared" si="10"/>
        <v>Saunarakennukset</v>
      </c>
      <c r="D110" s="152" t="str">
        <f t="shared" si="11"/>
        <v>931</v>
      </c>
      <c r="F110" s="166" t="s">
        <v>296</v>
      </c>
      <c r="G110" s="199" t="s">
        <v>297</v>
      </c>
      <c r="I110" s="164" t="str">
        <f t="shared" si="8"/>
        <v>25 Metallituotteiden valmistus (pl. koneet ja laitteet)</v>
      </c>
      <c r="J110" s="152" t="str">
        <f t="shared" si="9"/>
        <v>25</v>
      </c>
      <c r="K110" s="161" t="s">
        <v>696</v>
      </c>
      <c r="L110" s="152" t="s">
        <v>373</v>
      </c>
    </row>
    <row r="111" spans="2:12" ht="14.25">
      <c r="B111" s="152" t="s">
        <v>299</v>
      </c>
      <c r="C111" s="152" t="str">
        <f t="shared" si="10"/>
        <v>Talousrakennukset</v>
      </c>
      <c r="D111" s="152" t="str">
        <f t="shared" si="11"/>
        <v>94</v>
      </c>
      <c r="F111" s="166" t="s">
        <v>298</v>
      </c>
      <c r="G111" s="199" t="s">
        <v>299</v>
      </c>
      <c r="I111" s="164" t="str">
        <f t="shared" si="8"/>
        <v>251 Metallirakenteiden valmistus</v>
      </c>
      <c r="J111" s="152" t="str">
        <f t="shared" si="9"/>
        <v>251</v>
      </c>
      <c r="K111" s="161" t="s">
        <v>697</v>
      </c>
      <c r="L111" s="152" t="s">
        <v>374</v>
      </c>
    </row>
    <row r="112" spans="2:12" ht="14.25">
      <c r="B112" s="152" t="s">
        <v>300</v>
      </c>
      <c r="C112" s="152" t="str">
        <f t="shared" si="10"/>
        <v>Talousrakennukset</v>
      </c>
      <c r="D112" s="152" t="str">
        <f t="shared" si="11"/>
        <v>941</v>
      </c>
      <c r="F112" s="166" t="s">
        <v>298</v>
      </c>
      <c r="G112" s="199" t="s">
        <v>300</v>
      </c>
      <c r="I112" s="164" t="str">
        <f t="shared" si="8"/>
        <v>252 Metallisäiliöiden ja -altaiden yms. valmistus</v>
      </c>
      <c r="J112" s="152" t="str">
        <f t="shared" si="9"/>
        <v>252</v>
      </c>
      <c r="K112" s="161" t="s">
        <v>698</v>
      </c>
      <c r="L112" s="152" t="s">
        <v>375</v>
      </c>
    </row>
    <row r="113" spans="2:12" ht="14.25">
      <c r="B113" s="152" t="s">
        <v>302</v>
      </c>
      <c r="C113" s="152" t="str">
        <f t="shared" si="10"/>
        <v>Henkilöstö- ja sosiaalitilarakennukset</v>
      </c>
      <c r="D113" s="152" t="str">
        <f t="shared" si="11"/>
        <v>942</v>
      </c>
      <c r="F113" s="166" t="s">
        <v>301</v>
      </c>
      <c r="G113" s="199" t="s">
        <v>302</v>
      </c>
      <c r="I113" s="164" t="str">
        <f t="shared" si="8"/>
        <v>253 Höyrykattiloiden valmistus (pl. keskuslämmityslaitteet)</v>
      </c>
      <c r="J113" s="152" t="str">
        <f t="shared" si="9"/>
        <v>253</v>
      </c>
      <c r="K113" s="161" t="s">
        <v>699</v>
      </c>
      <c r="L113" s="152" t="s">
        <v>376</v>
      </c>
    </row>
    <row r="114" spans="2:12" ht="14.25">
      <c r="B114" s="152" t="s">
        <v>304</v>
      </c>
      <c r="C114" s="152" t="str">
        <f t="shared" si="10"/>
        <v>Muut talousrakennukset</v>
      </c>
      <c r="D114" s="152" t="str">
        <f t="shared" si="11"/>
        <v>949</v>
      </c>
      <c r="F114" s="166" t="s">
        <v>303</v>
      </c>
      <c r="G114" s="199" t="s">
        <v>304</v>
      </c>
      <c r="I114" s="164" t="str">
        <f t="shared" si="8"/>
        <v>254 Aseiden ja ammusten valmistus</v>
      </c>
      <c r="J114" s="152" t="str">
        <f t="shared" si="9"/>
        <v>254</v>
      </c>
      <c r="K114" s="161" t="s">
        <v>700</v>
      </c>
      <c r="L114" s="152" t="s">
        <v>377</v>
      </c>
    </row>
    <row r="115" spans="2:12" ht="14.25">
      <c r="B115" s="152" t="s">
        <v>306</v>
      </c>
      <c r="C115" s="152" t="str">
        <f t="shared" si="10"/>
        <v>Muualla luokittelemattomat rakennukset</v>
      </c>
      <c r="D115" s="152" t="str">
        <f t="shared" si="11"/>
        <v>99</v>
      </c>
      <c r="F115" s="167" t="s">
        <v>305</v>
      </c>
      <c r="G115" s="200" t="s">
        <v>306</v>
      </c>
      <c r="I115" s="164" t="str">
        <f t="shared" si="8"/>
        <v>255 Metallin takominen, puristaminen, meistäminen ja valssaus; jauhemetallurgia</v>
      </c>
      <c r="J115" s="152" t="str">
        <f t="shared" si="9"/>
        <v>255</v>
      </c>
      <c r="K115" s="161" t="s">
        <v>701</v>
      </c>
      <c r="L115" s="152" t="s">
        <v>378</v>
      </c>
    </row>
    <row r="116" spans="9:12" ht="14.25">
      <c r="I116" s="164" t="str">
        <f t="shared" si="8"/>
        <v>256 Metallien käsittely, päällystäminen ja työstö</v>
      </c>
      <c r="J116" s="152" t="str">
        <f t="shared" si="9"/>
        <v>256</v>
      </c>
      <c r="K116" s="161" t="s">
        <v>702</v>
      </c>
      <c r="L116" s="152" t="s">
        <v>379</v>
      </c>
    </row>
    <row r="117" spans="9:12" ht="14.25">
      <c r="I117" s="164" t="str">
        <f t="shared" si="8"/>
        <v>257 Ruokailu- ja leikkuuvälineiden yms. sekä työkalujen ja rautatavaran valmistus</v>
      </c>
      <c r="J117" s="152" t="str">
        <f t="shared" si="9"/>
        <v>257</v>
      </c>
      <c r="K117" s="161" t="s">
        <v>703</v>
      </c>
      <c r="L117" s="152" t="s">
        <v>380</v>
      </c>
    </row>
    <row r="118" spans="9:12" ht="14.25">
      <c r="I118" s="164" t="str">
        <f t="shared" si="8"/>
        <v>259 Muu metallituotteiden valmistus</v>
      </c>
      <c r="J118" s="152" t="str">
        <f t="shared" si="9"/>
        <v>259</v>
      </c>
      <c r="K118" s="161" t="s">
        <v>704</v>
      </c>
      <c r="L118" s="152" t="s">
        <v>381</v>
      </c>
    </row>
    <row r="119" spans="9:12" ht="14.25">
      <c r="I119" s="164" t="str">
        <f t="shared" si="8"/>
        <v>26 Tietokoneiden sekä elektronisten ja optisten tuotteiden valmistus</v>
      </c>
      <c r="J119" s="152" t="str">
        <f t="shared" si="9"/>
        <v>26</v>
      </c>
      <c r="K119" s="161" t="s">
        <v>705</v>
      </c>
      <c r="L119" s="152" t="s">
        <v>382</v>
      </c>
    </row>
    <row r="120" spans="9:12" ht="14.25">
      <c r="I120" s="164" t="str">
        <f t="shared" si="8"/>
        <v>261 Elektronisten komponenttien ja piirilevyjen valmistus</v>
      </c>
      <c r="J120" s="152" t="str">
        <f t="shared" si="9"/>
        <v>261</v>
      </c>
      <c r="K120" s="161" t="s">
        <v>706</v>
      </c>
      <c r="L120" s="152" t="s">
        <v>383</v>
      </c>
    </row>
    <row r="121" spans="9:12" ht="14.25">
      <c r="I121" s="164" t="str">
        <f t="shared" si="8"/>
        <v>262 Tietokoneiden ja niiden oheislaitteiden valmistus</v>
      </c>
      <c r="J121" s="152" t="str">
        <f t="shared" si="9"/>
        <v>262</v>
      </c>
      <c r="K121" s="161" t="s">
        <v>707</v>
      </c>
      <c r="L121" s="152" t="s">
        <v>384</v>
      </c>
    </row>
    <row r="122" spans="9:12" ht="14.25">
      <c r="I122" s="164" t="str">
        <f t="shared" si="8"/>
        <v>263 Viestintälaitteiden valmistus</v>
      </c>
      <c r="J122" s="152" t="str">
        <f t="shared" si="9"/>
        <v>263</v>
      </c>
      <c r="K122" s="161" t="s">
        <v>708</v>
      </c>
      <c r="L122" s="152" t="s">
        <v>385</v>
      </c>
    </row>
    <row r="123" spans="9:12" ht="14.25">
      <c r="I123" s="164" t="str">
        <f t="shared" si="8"/>
        <v>264 Viihde-elektroniikan valmistus</v>
      </c>
      <c r="J123" s="152" t="str">
        <f t="shared" si="9"/>
        <v>264</v>
      </c>
      <c r="K123" s="161" t="s">
        <v>709</v>
      </c>
      <c r="L123" s="152" t="s">
        <v>386</v>
      </c>
    </row>
    <row r="124" spans="9:12" ht="14.25">
      <c r="I124" s="164" t="str">
        <f t="shared" si="8"/>
        <v>265 Mittaus-, testaus- ja navigointivälineiden ja -laitteiden valmistus; kellot</v>
      </c>
      <c r="J124" s="152" t="str">
        <f t="shared" si="9"/>
        <v>265</v>
      </c>
      <c r="K124" s="161" t="s">
        <v>710</v>
      </c>
      <c r="L124" s="152" t="s">
        <v>387</v>
      </c>
    </row>
    <row r="125" spans="9:12" ht="14.25">
      <c r="I125" s="164" t="str">
        <f t="shared" si="8"/>
        <v>266 Säteilylaitteiden sekä elektronisten lääkintä- ja terapialaitteiden valmistus</v>
      </c>
      <c r="J125" s="152" t="str">
        <f t="shared" si="9"/>
        <v>266</v>
      </c>
      <c r="K125" s="161" t="s">
        <v>711</v>
      </c>
      <c r="L125" s="152" t="s">
        <v>388</v>
      </c>
    </row>
    <row r="126" spans="9:12" ht="14.25">
      <c r="I126" s="164" t="str">
        <f t="shared" si="8"/>
        <v>267 Optisten instrumenttien ja valokuvausvälineiden valmistus</v>
      </c>
      <c r="J126" s="152" t="str">
        <f t="shared" si="9"/>
        <v>267</v>
      </c>
      <c r="K126" s="161" t="s">
        <v>712</v>
      </c>
      <c r="L126" s="152" t="s">
        <v>389</v>
      </c>
    </row>
    <row r="127" spans="9:12" ht="14.25">
      <c r="I127" s="164" t="str">
        <f t="shared" si="8"/>
        <v>268 Tallennevälineiden valmistus</v>
      </c>
      <c r="J127" s="152" t="str">
        <f t="shared" si="9"/>
        <v>268</v>
      </c>
      <c r="K127" s="161" t="s">
        <v>713</v>
      </c>
      <c r="L127" s="152" t="s">
        <v>390</v>
      </c>
    </row>
    <row r="128" spans="9:12" ht="14.25">
      <c r="I128" s="164" t="str">
        <f t="shared" si="8"/>
        <v>27 Sähkölaitteiden valmistus</v>
      </c>
      <c r="J128" s="152" t="str">
        <f t="shared" si="9"/>
        <v>27</v>
      </c>
      <c r="K128" s="161" t="s">
        <v>714</v>
      </c>
      <c r="L128" s="152" t="s">
        <v>391</v>
      </c>
    </row>
    <row r="129" spans="9:12" ht="14.25">
      <c r="I129" s="164" t="str">
        <f t="shared" si="8"/>
        <v>271 Sähkömoottorien, generaattorien, muuntajien sekä sähkönjakelu- ja valvontalaitteiden valmistus</v>
      </c>
      <c r="J129" s="152" t="str">
        <f t="shared" si="9"/>
        <v>271</v>
      </c>
      <c r="K129" s="161" t="s">
        <v>715</v>
      </c>
      <c r="L129" s="152" t="s">
        <v>392</v>
      </c>
    </row>
    <row r="130" spans="9:12" ht="14.25">
      <c r="I130" s="164" t="str">
        <f t="shared" si="8"/>
        <v>272 Paristojen ja akkujen valmistus</v>
      </c>
      <c r="J130" s="152" t="str">
        <f t="shared" si="9"/>
        <v>272</v>
      </c>
      <c r="K130" s="161" t="s">
        <v>716</v>
      </c>
      <c r="L130" s="152" t="s">
        <v>393</v>
      </c>
    </row>
    <row r="131" spans="9:12" ht="14.25">
      <c r="I131" s="164" t="str">
        <f t="shared" si="8"/>
        <v>273 Sähköjohtojen ja kytkentälaitteiden valmistus</v>
      </c>
      <c r="J131" s="152" t="str">
        <f t="shared" si="9"/>
        <v>273</v>
      </c>
      <c r="K131" s="161" t="s">
        <v>717</v>
      </c>
      <c r="L131" s="152" t="s">
        <v>394</v>
      </c>
    </row>
    <row r="132" spans="9:12" ht="14.25">
      <c r="I132" s="164" t="str">
        <f t="shared" si="8"/>
        <v>274 Sähkölamppujen ja valaisimien valmistus</v>
      </c>
      <c r="J132" s="152" t="str">
        <f t="shared" si="9"/>
        <v>274</v>
      </c>
      <c r="K132" s="161" t="s">
        <v>718</v>
      </c>
      <c r="L132" s="152" t="s">
        <v>395</v>
      </c>
    </row>
    <row r="133" spans="9:12" ht="14.25">
      <c r="I133" s="164" t="str">
        <f t="shared" si="8"/>
        <v>275 Kodinkoneiden valmistus</v>
      </c>
      <c r="J133" s="152" t="str">
        <f t="shared" si="9"/>
        <v>275</v>
      </c>
      <c r="K133" s="161" t="s">
        <v>719</v>
      </c>
      <c r="L133" s="152" t="s">
        <v>396</v>
      </c>
    </row>
    <row r="134" spans="9:12" ht="14.25">
      <c r="I134" s="164" t="str">
        <f t="shared" si="8"/>
        <v>279 Muiden sähkölaitteiden valmistus</v>
      </c>
      <c r="J134" s="152" t="str">
        <f t="shared" si="9"/>
        <v>279</v>
      </c>
      <c r="K134" s="161" t="s">
        <v>720</v>
      </c>
      <c r="L134" s="152" t="s">
        <v>397</v>
      </c>
    </row>
    <row r="135" spans="9:12" ht="14.25">
      <c r="I135" s="164" t="str">
        <f t="shared" si="8"/>
        <v>28 Muiden koneiden ja laitteiden valmistus</v>
      </c>
      <c r="J135" s="152" t="str">
        <f t="shared" si="9"/>
        <v>28</v>
      </c>
      <c r="K135" s="161" t="s">
        <v>721</v>
      </c>
      <c r="L135" s="152" t="s">
        <v>398</v>
      </c>
    </row>
    <row r="136" spans="9:12" ht="14.25">
      <c r="I136" s="164" t="str">
        <f t="shared" si="8"/>
        <v>281 Yleiskäyttöön tarkoitettujen voimakoneiden valmistus</v>
      </c>
      <c r="J136" s="152" t="str">
        <f t="shared" si="9"/>
        <v>281</v>
      </c>
      <c r="K136" s="161" t="s">
        <v>722</v>
      </c>
      <c r="L136" s="152" t="s">
        <v>399</v>
      </c>
    </row>
    <row r="137" spans="9:12" ht="14.25">
      <c r="I137" s="164" t="str">
        <f t="shared" si="8"/>
        <v>282 Muiden yleiskäyttöön tarkoitettujen koneiden valmistus</v>
      </c>
      <c r="J137" s="152" t="str">
        <f t="shared" si="9"/>
        <v>282</v>
      </c>
      <c r="K137" s="161" t="s">
        <v>723</v>
      </c>
      <c r="L137" s="152" t="s">
        <v>400</v>
      </c>
    </row>
    <row r="138" spans="9:12" ht="14.25">
      <c r="I138" s="164" t="str">
        <f t="shared" si="8"/>
        <v>283 Maa- ja metsätalouskoneiden valmistus</v>
      </c>
      <c r="J138" s="152" t="str">
        <f t="shared" si="9"/>
        <v>283</v>
      </c>
      <c r="K138" s="161" t="s">
        <v>724</v>
      </c>
      <c r="L138" s="152" t="s">
        <v>401</v>
      </c>
    </row>
    <row r="139" spans="9:12" ht="14.25">
      <c r="I139" s="164" t="str">
        <f t="shared" si="8"/>
        <v>284 Metallin työstökoneiden ja konetyökalujen valmistus</v>
      </c>
      <c r="J139" s="152" t="str">
        <f t="shared" si="9"/>
        <v>284</v>
      </c>
      <c r="K139" s="161" t="s">
        <v>725</v>
      </c>
      <c r="L139" s="152" t="s">
        <v>402</v>
      </c>
    </row>
    <row r="140" spans="9:12" ht="14.25">
      <c r="I140" s="164" t="str">
        <f t="shared" si="8"/>
        <v>289 Muiden erikoiskoneiden valmistus</v>
      </c>
      <c r="J140" s="152" t="str">
        <f t="shared" si="9"/>
        <v>289</v>
      </c>
      <c r="K140" s="161" t="s">
        <v>726</v>
      </c>
      <c r="L140" s="152" t="s">
        <v>403</v>
      </c>
    </row>
    <row r="141" spans="9:12" ht="14.25">
      <c r="I141" s="164" t="str">
        <f aca="true" t="shared" si="12" ref="I141:I204">K141</f>
        <v>29 Moottoriajoneuvojen, perävaunujen ja puoliperävaunujen valmistus</v>
      </c>
      <c r="J141" s="152" t="str">
        <f aca="true" t="shared" si="13" ref="J141:J204">L141</f>
        <v>29</v>
      </c>
      <c r="K141" s="161" t="s">
        <v>727</v>
      </c>
      <c r="L141" s="152" t="s">
        <v>404</v>
      </c>
    </row>
    <row r="142" spans="9:12" ht="14.25">
      <c r="I142" s="164" t="str">
        <f t="shared" si="12"/>
        <v>291 Moottoriajoneuvojen valmistus</v>
      </c>
      <c r="J142" s="152" t="str">
        <f t="shared" si="13"/>
        <v>291</v>
      </c>
      <c r="K142" s="161" t="s">
        <v>728</v>
      </c>
      <c r="L142" s="152" t="s">
        <v>405</v>
      </c>
    </row>
    <row r="143" spans="9:12" ht="14.25">
      <c r="I143" s="164" t="str">
        <f t="shared" si="12"/>
        <v>292 Moottoriajoneuvojen korien valmistus; perävaunujen ja puoliperävaunujen valmistus</v>
      </c>
      <c r="J143" s="152" t="str">
        <f t="shared" si="13"/>
        <v>292</v>
      </c>
      <c r="K143" s="161" t="s">
        <v>729</v>
      </c>
      <c r="L143" s="152" t="s">
        <v>406</v>
      </c>
    </row>
    <row r="144" spans="9:12" ht="14.25">
      <c r="I144" s="164" t="str">
        <f t="shared" si="12"/>
        <v>293 Osien ja tarvikkeiden valmistus moottoriajoneuvoihin</v>
      </c>
      <c r="J144" s="152" t="str">
        <f t="shared" si="13"/>
        <v>293</v>
      </c>
      <c r="K144" s="161" t="s">
        <v>730</v>
      </c>
      <c r="L144" s="152" t="s">
        <v>407</v>
      </c>
    </row>
    <row r="145" spans="9:12" ht="14.25">
      <c r="I145" s="164" t="str">
        <f t="shared" si="12"/>
        <v>30 Muiden kulkuneuvojen valmistus</v>
      </c>
      <c r="J145" s="152" t="str">
        <f t="shared" si="13"/>
        <v>30</v>
      </c>
      <c r="K145" s="161" t="s">
        <v>731</v>
      </c>
      <c r="L145" s="152" t="s">
        <v>408</v>
      </c>
    </row>
    <row r="146" spans="9:12" ht="14.25">
      <c r="I146" s="164" t="str">
        <f t="shared" si="12"/>
        <v>301 Laivojen ja veneiden rakentaminen</v>
      </c>
      <c r="J146" s="152" t="str">
        <f t="shared" si="13"/>
        <v>301</v>
      </c>
      <c r="K146" s="161" t="s">
        <v>732</v>
      </c>
      <c r="L146" s="152" t="s">
        <v>409</v>
      </c>
    </row>
    <row r="147" spans="9:12" ht="14.25">
      <c r="I147" s="164" t="str">
        <f t="shared" si="12"/>
        <v>302 Raideliikenteen kulkuneuvojen valmistus</v>
      </c>
      <c r="J147" s="152" t="str">
        <f t="shared" si="13"/>
        <v>302</v>
      </c>
      <c r="K147" s="161" t="s">
        <v>733</v>
      </c>
      <c r="L147" s="152" t="s">
        <v>410</v>
      </c>
    </row>
    <row r="148" spans="9:12" ht="14.25">
      <c r="I148" s="164" t="str">
        <f t="shared" si="12"/>
        <v>303 Ilma- ja avaruusalusten ja niihin liittyvien koneiden valmistus</v>
      </c>
      <c r="J148" s="152" t="str">
        <f t="shared" si="13"/>
        <v>303</v>
      </c>
      <c r="K148" s="161" t="s">
        <v>734</v>
      </c>
      <c r="L148" s="152" t="s">
        <v>411</v>
      </c>
    </row>
    <row r="149" spans="9:12" ht="14.25">
      <c r="I149" s="164" t="str">
        <f t="shared" si="12"/>
        <v>304 Taisteluajoneuvojen valmistus</v>
      </c>
      <c r="J149" s="152" t="str">
        <f t="shared" si="13"/>
        <v>304</v>
      </c>
      <c r="K149" s="161" t="s">
        <v>735</v>
      </c>
      <c r="L149" s="152" t="s">
        <v>412</v>
      </c>
    </row>
    <row r="150" spans="9:12" ht="14.25">
      <c r="I150" s="164" t="str">
        <f t="shared" si="12"/>
        <v>309 Muualla luokittelematon kulkuneuvojen valmistus</v>
      </c>
      <c r="J150" s="152" t="str">
        <f t="shared" si="13"/>
        <v>309</v>
      </c>
      <c r="K150" s="161" t="s">
        <v>736</v>
      </c>
      <c r="L150" s="152" t="s">
        <v>413</v>
      </c>
    </row>
    <row r="151" spans="9:12" ht="14.25">
      <c r="I151" s="164" t="str">
        <f t="shared" si="12"/>
        <v>31 Huonekalujen valmistus</v>
      </c>
      <c r="J151" s="152" t="str">
        <f t="shared" si="13"/>
        <v>31</v>
      </c>
      <c r="K151" s="161" t="s">
        <v>737</v>
      </c>
      <c r="L151" s="152" t="s">
        <v>188</v>
      </c>
    </row>
    <row r="152" spans="9:12" ht="14.25">
      <c r="I152" s="164" t="str">
        <f t="shared" si="12"/>
        <v>310 Huonekalujen valmistus</v>
      </c>
      <c r="J152" s="152" t="str">
        <f t="shared" si="13"/>
        <v>310</v>
      </c>
      <c r="K152" s="161" t="s">
        <v>738</v>
      </c>
      <c r="L152" s="152" t="s">
        <v>414</v>
      </c>
    </row>
    <row r="153" spans="9:12" ht="14.25">
      <c r="I153" s="164" t="str">
        <f t="shared" si="12"/>
        <v>32 Muu valmistus</v>
      </c>
      <c r="J153" s="152" t="str">
        <f t="shared" si="13"/>
        <v>32</v>
      </c>
      <c r="K153" s="161" t="s">
        <v>739</v>
      </c>
      <c r="L153" s="152" t="s">
        <v>194</v>
      </c>
    </row>
    <row r="154" spans="9:12" ht="14.25">
      <c r="I154" s="164" t="str">
        <f t="shared" si="12"/>
        <v>321 Korujen, kultasepäntuotteiden ja muiden vastaavien tuotteiden valmistus</v>
      </c>
      <c r="J154" s="152" t="str">
        <f t="shared" si="13"/>
        <v>321</v>
      </c>
      <c r="K154" s="161" t="s">
        <v>740</v>
      </c>
      <c r="L154" s="152" t="s">
        <v>415</v>
      </c>
    </row>
    <row r="155" spans="9:12" ht="14.25">
      <c r="I155" s="164" t="str">
        <f t="shared" si="12"/>
        <v>322 Soitinten valmistus</v>
      </c>
      <c r="J155" s="152" t="str">
        <f t="shared" si="13"/>
        <v>322</v>
      </c>
      <c r="K155" s="161" t="s">
        <v>741</v>
      </c>
      <c r="L155" s="152" t="s">
        <v>196</v>
      </c>
    </row>
    <row r="156" spans="9:12" ht="14.25">
      <c r="I156" s="164" t="str">
        <f t="shared" si="12"/>
        <v>323 Urheiluvälineiden valmistus</v>
      </c>
      <c r="J156" s="152" t="str">
        <f t="shared" si="13"/>
        <v>323</v>
      </c>
      <c r="K156" s="161" t="s">
        <v>742</v>
      </c>
      <c r="L156" s="152" t="s">
        <v>198</v>
      </c>
    </row>
    <row r="157" spans="9:12" ht="14.25">
      <c r="I157" s="164" t="str">
        <f t="shared" si="12"/>
        <v>324 Pelien ja leikkikalujen valmistus</v>
      </c>
      <c r="J157" s="152" t="str">
        <f t="shared" si="13"/>
        <v>324</v>
      </c>
      <c r="K157" s="161" t="s">
        <v>743</v>
      </c>
      <c r="L157" s="152" t="s">
        <v>200</v>
      </c>
    </row>
    <row r="158" spans="9:12" ht="14.25">
      <c r="I158" s="164" t="str">
        <f t="shared" si="12"/>
        <v>325 Lääkintä- ja hammaslääkintäinstrumenttien ja -tarvikkeiden valmistus</v>
      </c>
      <c r="J158" s="152" t="str">
        <f t="shared" si="13"/>
        <v>325</v>
      </c>
      <c r="K158" s="161" t="s">
        <v>744</v>
      </c>
      <c r="L158" s="152" t="s">
        <v>416</v>
      </c>
    </row>
    <row r="159" spans="9:12" ht="14.25">
      <c r="I159" s="164" t="str">
        <f t="shared" si="12"/>
        <v>329 Muualla luokittelematon valmistus</v>
      </c>
      <c r="J159" s="152" t="str">
        <f t="shared" si="13"/>
        <v>329</v>
      </c>
      <c r="K159" s="161" t="s">
        <v>745</v>
      </c>
      <c r="L159" s="152" t="s">
        <v>417</v>
      </c>
    </row>
    <row r="160" spans="9:12" ht="14.25">
      <c r="I160" s="164" t="str">
        <f t="shared" si="12"/>
        <v>33 Koneiden ja laitteiden korjaus, huolto ja asennus</v>
      </c>
      <c r="J160" s="152" t="str">
        <f t="shared" si="13"/>
        <v>33</v>
      </c>
      <c r="K160" s="161" t="s">
        <v>746</v>
      </c>
      <c r="L160" s="152" t="s">
        <v>202</v>
      </c>
    </row>
    <row r="161" spans="9:12" ht="14.25">
      <c r="I161" s="164" t="str">
        <f t="shared" si="12"/>
        <v>331 Metallituotteiden, teollisuuden koneiden ja laitteiden korjaus ja huolto</v>
      </c>
      <c r="J161" s="152" t="str">
        <f t="shared" si="13"/>
        <v>331</v>
      </c>
      <c r="K161" s="161" t="s">
        <v>747</v>
      </c>
      <c r="L161" s="152" t="s">
        <v>203</v>
      </c>
    </row>
    <row r="162" spans="9:12" ht="14.25">
      <c r="I162" s="164" t="str">
        <f t="shared" si="12"/>
        <v>332 Teollisuuden koneiden ja laitteiden ym. asennus</v>
      </c>
      <c r="J162" s="152" t="str">
        <f t="shared" si="13"/>
        <v>332</v>
      </c>
      <c r="K162" s="161" t="s">
        <v>748</v>
      </c>
      <c r="L162" s="152" t="s">
        <v>418</v>
      </c>
    </row>
    <row r="163" spans="9:12" ht="14.25">
      <c r="I163" s="164" t="str">
        <f t="shared" si="12"/>
        <v>35 Sähkö-, kaasu- ja lämpöhuolto, jäähdytysliiketoiminta</v>
      </c>
      <c r="J163" s="152" t="str">
        <f t="shared" si="13"/>
        <v>35</v>
      </c>
      <c r="K163" s="161" t="s">
        <v>749</v>
      </c>
      <c r="L163" s="152" t="s">
        <v>213</v>
      </c>
    </row>
    <row r="164" spans="9:12" ht="14.25">
      <c r="I164" s="164" t="str">
        <f t="shared" si="12"/>
        <v>351 Sähkövoiman tuotanto, siirto ja jakelu</v>
      </c>
      <c r="J164" s="152" t="str">
        <f t="shared" si="13"/>
        <v>351</v>
      </c>
      <c r="K164" s="161" t="s">
        <v>750</v>
      </c>
      <c r="L164" s="152" t="s">
        <v>215</v>
      </c>
    </row>
    <row r="165" spans="9:12" ht="14.25">
      <c r="I165" s="164" t="str">
        <f t="shared" si="12"/>
        <v>352 Kaasun tuotanto; kaasumaisten polttoaineiden jakelu putkiverkossa</v>
      </c>
      <c r="J165" s="152" t="str">
        <f t="shared" si="13"/>
        <v>352</v>
      </c>
      <c r="K165" s="161" t="s">
        <v>751</v>
      </c>
      <c r="L165" s="152" t="s">
        <v>217</v>
      </c>
    </row>
    <row r="166" spans="9:12" ht="14.25">
      <c r="I166" s="164" t="str">
        <f t="shared" si="12"/>
        <v>353 Lämmön ja kylmän tuotanto ja jakelu</v>
      </c>
      <c r="J166" s="152" t="str">
        <f t="shared" si="13"/>
        <v>353</v>
      </c>
      <c r="K166" s="161" t="s">
        <v>752</v>
      </c>
      <c r="L166" s="152" t="s">
        <v>219</v>
      </c>
    </row>
    <row r="167" spans="9:12" ht="14.25">
      <c r="I167" s="164" t="str">
        <f t="shared" si="12"/>
        <v>36 Veden otto, puhdistus ja jakelu</v>
      </c>
      <c r="J167" s="152" t="str">
        <f t="shared" si="13"/>
        <v>36</v>
      </c>
      <c r="K167" s="161" t="s">
        <v>753</v>
      </c>
      <c r="L167" s="152" t="s">
        <v>225</v>
      </c>
    </row>
    <row r="168" spans="9:12" ht="14.25">
      <c r="I168" s="164" t="str">
        <f t="shared" si="12"/>
        <v>360 Veden otto, puhdistus ja jakelu</v>
      </c>
      <c r="J168" s="152" t="str">
        <f t="shared" si="13"/>
        <v>360</v>
      </c>
      <c r="K168" s="161" t="s">
        <v>754</v>
      </c>
      <c r="L168" s="152" t="s">
        <v>419</v>
      </c>
    </row>
    <row r="169" spans="9:12" ht="14.25">
      <c r="I169" s="164" t="str">
        <f t="shared" si="12"/>
        <v>37 Viemäri- ja jätevesihuolto</v>
      </c>
      <c r="J169" s="152" t="str">
        <f t="shared" si="13"/>
        <v>37</v>
      </c>
      <c r="K169" s="161" t="s">
        <v>755</v>
      </c>
      <c r="L169" s="152" t="s">
        <v>420</v>
      </c>
    </row>
    <row r="170" spans="9:12" ht="14.25">
      <c r="I170" s="164" t="str">
        <f t="shared" si="12"/>
        <v>370 Viemäri- ja jätevesihuolto</v>
      </c>
      <c r="J170" s="152" t="str">
        <f t="shared" si="13"/>
        <v>370</v>
      </c>
      <c r="K170" s="161" t="s">
        <v>756</v>
      </c>
      <c r="L170" s="152" t="s">
        <v>421</v>
      </c>
    </row>
    <row r="171" spans="9:12" ht="14.25">
      <c r="I171" s="164" t="str">
        <f t="shared" si="12"/>
        <v>38 Jätteen keruu, käsittely ja loppusijoitus; materiaalien kierrätys</v>
      </c>
      <c r="J171" s="152" t="str">
        <f t="shared" si="13"/>
        <v>38</v>
      </c>
      <c r="K171" s="161" t="s">
        <v>757</v>
      </c>
      <c r="L171" s="152" t="s">
        <v>422</v>
      </c>
    </row>
    <row r="172" spans="9:12" ht="14.25">
      <c r="I172" s="164" t="str">
        <f t="shared" si="12"/>
        <v>381 Jätteen keruu</v>
      </c>
      <c r="J172" s="152" t="str">
        <f t="shared" si="13"/>
        <v>381</v>
      </c>
      <c r="K172" s="161" t="s">
        <v>758</v>
      </c>
      <c r="L172" s="152" t="s">
        <v>423</v>
      </c>
    </row>
    <row r="173" spans="9:12" ht="14.25">
      <c r="I173" s="164" t="str">
        <f t="shared" si="12"/>
        <v>382 Jätteen käsittely ja loppusijoitus</v>
      </c>
      <c r="J173" s="152" t="str">
        <f t="shared" si="13"/>
        <v>382</v>
      </c>
      <c r="K173" s="161" t="s">
        <v>759</v>
      </c>
      <c r="L173" s="152" t="s">
        <v>424</v>
      </c>
    </row>
    <row r="174" spans="9:12" ht="14.25">
      <c r="I174" s="164" t="str">
        <f t="shared" si="12"/>
        <v>383 Materiaalien kierrätys</v>
      </c>
      <c r="J174" s="152" t="str">
        <f t="shared" si="13"/>
        <v>383</v>
      </c>
      <c r="K174" s="161" t="s">
        <v>760</v>
      </c>
      <c r="L174" s="152" t="s">
        <v>425</v>
      </c>
    </row>
    <row r="175" spans="9:12" ht="14.25">
      <c r="I175" s="164" t="str">
        <f t="shared" si="12"/>
        <v>39 Maaperän ja vesistöjen kunnostus ja muut ympäristönhuoltopalvelut</v>
      </c>
      <c r="J175" s="152" t="str">
        <f t="shared" si="13"/>
        <v>39</v>
      </c>
      <c r="K175" s="161" t="s">
        <v>761</v>
      </c>
      <c r="L175" s="152" t="s">
        <v>426</v>
      </c>
    </row>
    <row r="176" spans="9:12" ht="14.25">
      <c r="I176" s="164" t="str">
        <f t="shared" si="12"/>
        <v>390 Maaperän ja vesistöjen kunnostus ja muut ympäristönhuoltopalvelut</v>
      </c>
      <c r="J176" s="152" t="str">
        <f t="shared" si="13"/>
        <v>390</v>
      </c>
      <c r="K176" s="161" t="s">
        <v>762</v>
      </c>
      <c r="L176" s="152" t="s">
        <v>427</v>
      </c>
    </row>
    <row r="177" spans="9:12" ht="14.25">
      <c r="I177" s="164" t="str">
        <f t="shared" si="12"/>
        <v>41 Talonrakentaminen</v>
      </c>
      <c r="J177" s="152" t="str">
        <f t="shared" si="13"/>
        <v>41</v>
      </c>
      <c r="K177" s="161" t="s">
        <v>763</v>
      </c>
      <c r="L177" s="152" t="s">
        <v>428</v>
      </c>
    </row>
    <row r="178" spans="9:12" ht="14.25">
      <c r="I178" s="164" t="str">
        <f t="shared" si="12"/>
        <v>411 Rakennuttaminen ja rakennushankkeiden kehittäminen</v>
      </c>
      <c r="J178" s="152" t="str">
        <f t="shared" si="13"/>
        <v>411</v>
      </c>
      <c r="K178" s="161" t="s">
        <v>764</v>
      </c>
      <c r="L178" s="152" t="s">
        <v>429</v>
      </c>
    </row>
    <row r="179" spans="9:12" ht="14.25">
      <c r="I179" s="164" t="str">
        <f t="shared" si="12"/>
        <v>412 Asuin- ja muiden rakennusten rakentaminen</v>
      </c>
      <c r="J179" s="152" t="str">
        <f t="shared" si="13"/>
        <v>412</v>
      </c>
      <c r="K179" s="161" t="s">
        <v>765</v>
      </c>
      <c r="L179" s="152" t="s">
        <v>430</v>
      </c>
    </row>
    <row r="180" spans="9:12" ht="14.25">
      <c r="I180" s="164" t="str">
        <f t="shared" si="12"/>
        <v>42 Maa- ja vesirakentaminen</v>
      </c>
      <c r="J180" s="152" t="str">
        <f t="shared" si="13"/>
        <v>42</v>
      </c>
      <c r="K180" s="161" t="s">
        <v>766</v>
      </c>
      <c r="L180" s="152" t="s">
        <v>431</v>
      </c>
    </row>
    <row r="181" spans="9:12" ht="14.25">
      <c r="I181" s="164" t="str">
        <f t="shared" si="12"/>
        <v>421 Teiden ja rautateiden rakentaminen</v>
      </c>
      <c r="J181" s="152" t="str">
        <f t="shared" si="13"/>
        <v>421</v>
      </c>
      <c r="K181" s="161" t="s">
        <v>767</v>
      </c>
      <c r="L181" s="152" t="s">
        <v>432</v>
      </c>
    </row>
    <row r="182" spans="9:12" ht="14.25">
      <c r="I182" s="164" t="str">
        <f t="shared" si="12"/>
        <v>422 Yleisten jakeluverkkojen rakentaminen</v>
      </c>
      <c r="J182" s="152" t="str">
        <f t="shared" si="13"/>
        <v>422</v>
      </c>
      <c r="K182" s="161" t="s">
        <v>768</v>
      </c>
      <c r="L182" s="152" t="s">
        <v>433</v>
      </c>
    </row>
    <row r="183" spans="9:12" ht="14.25">
      <c r="I183" s="164" t="str">
        <f t="shared" si="12"/>
        <v>429 Muu maa- ja vesirakentaminen</v>
      </c>
      <c r="J183" s="152" t="str">
        <f t="shared" si="13"/>
        <v>429</v>
      </c>
      <c r="K183" s="161" t="s">
        <v>769</v>
      </c>
      <c r="L183" s="152" t="s">
        <v>434</v>
      </c>
    </row>
    <row r="184" spans="9:12" ht="14.25">
      <c r="I184" s="164" t="str">
        <f t="shared" si="12"/>
        <v>43 Erikoistunut rakennustoiminta</v>
      </c>
      <c r="J184" s="152" t="str">
        <f t="shared" si="13"/>
        <v>43</v>
      </c>
      <c r="K184" s="161" t="s">
        <v>770</v>
      </c>
      <c r="L184" s="152" t="s">
        <v>435</v>
      </c>
    </row>
    <row r="185" spans="9:12" ht="14.25">
      <c r="I185" s="164" t="str">
        <f t="shared" si="12"/>
        <v>431 Rakennusten ja rakennelmien purku ja rakennuspaikan valmistelutyöt</v>
      </c>
      <c r="J185" s="152" t="str">
        <f t="shared" si="13"/>
        <v>431</v>
      </c>
      <c r="K185" s="161" t="s">
        <v>771</v>
      </c>
      <c r="L185" s="152" t="s">
        <v>436</v>
      </c>
    </row>
    <row r="186" spans="9:12" ht="14.25">
      <c r="I186" s="164" t="str">
        <f t="shared" si="12"/>
        <v>432 Sähkö-, vesijohto- ja muu rakennusasennus</v>
      </c>
      <c r="J186" s="152" t="str">
        <f t="shared" si="13"/>
        <v>432</v>
      </c>
      <c r="K186" s="161" t="s">
        <v>772</v>
      </c>
      <c r="L186" s="152" t="s">
        <v>437</v>
      </c>
    </row>
    <row r="187" spans="9:12" ht="14.25">
      <c r="I187" s="164" t="str">
        <f t="shared" si="12"/>
        <v>433 Rakennusten ja rakennelmien viimeistely</v>
      </c>
      <c r="J187" s="152" t="str">
        <f t="shared" si="13"/>
        <v>433</v>
      </c>
      <c r="K187" s="161" t="s">
        <v>773</v>
      </c>
      <c r="L187" s="152" t="s">
        <v>438</v>
      </c>
    </row>
    <row r="188" spans="9:12" ht="14.25">
      <c r="I188" s="164" t="str">
        <f t="shared" si="12"/>
        <v>439 Muu erikoistunut rakennustoiminta</v>
      </c>
      <c r="J188" s="152" t="str">
        <f t="shared" si="13"/>
        <v>439</v>
      </c>
      <c r="K188" s="161" t="s">
        <v>774</v>
      </c>
      <c r="L188" s="152" t="s">
        <v>439</v>
      </c>
    </row>
    <row r="189" spans="9:12" ht="14.25">
      <c r="I189" s="164" t="str">
        <f t="shared" si="12"/>
        <v>45 Moottoriajoneuvojen ja moottoripyörien tukku- ja vähittäiskauppa sekä korjaus</v>
      </c>
      <c r="J189" s="152" t="str">
        <f t="shared" si="13"/>
        <v>45</v>
      </c>
      <c r="K189" s="161" t="s">
        <v>775</v>
      </c>
      <c r="L189" s="152" t="s">
        <v>440</v>
      </c>
    </row>
    <row r="190" spans="9:12" ht="14.25">
      <c r="I190" s="164" t="str">
        <f t="shared" si="12"/>
        <v>451 Moottoriajoneuvojen kauppa</v>
      </c>
      <c r="J190" s="152" t="str">
        <f t="shared" si="13"/>
        <v>451</v>
      </c>
      <c r="K190" s="161" t="s">
        <v>776</v>
      </c>
      <c r="L190" s="152" t="s">
        <v>441</v>
      </c>
    </row>
    <row r="191" spans="9:12" ht="14.25">
      <c r="I191" s="164" t="str">
        <f t="shared" si="12"/>
        <v>452 Moottoriajoneuvojen huolto ja korjaus (pl. moottoripyörät)</v>
      </c>
      <c r="J191" s="152" t="str">
        <f t="shared" si="13"/>
        <v>452</v>
      </c>
      <c r="K191" s="161" t="s">
        <v>777</v>
      </c>
      <c r="L191" s="152" t="s">
        <v>442</v>
      </c>
    </row>
    <row r="192" spans="9:12" ht="14.25">
      <c r="I192" s="164" t="str">
        <f t="shared" si="12"/>
        <v>453 Moottoriajoneuvojen osien ja varusteiden kauppa</v>
      </c>
      <c r="J192" s="152" t="str">
        <f t="shared" si="13"/>
        <v>453</v>
      </c>
      <c r="K192" s="161" t="s">
        <v>778</v>
      </c>
      <c r="L192" s="152" t="s">
        <v>443</v>
      </c>
    </row>
    <row r="193" spans="9:12" ht="14.25">
      <c r="I193" s="164" t="str">
        <f t="shared" si="12"/>
        <v>454 Moottoripyörien sekä niiden osien ja varusteiden myynti, huolto ja korjaus</v>
      </c>
      <c r="J193" s="152" t="str">
        <f t="shared" si="13"/>
        <v>454</v>
      </c>
      <c r="K193" s="161" t="s">
        <v>779</v>
      </c>
      <c r="L193" s="152" t="s">
        <v>444</v>
      </c>
    </row>
    <row r="194" spans="9:12" ht="14.25">
      <c r="I194" s="164" t="str">
        <f t="shared" si="12"/>
        <v>46 Tukkukauppa (pl. moottoriajoneuvojen ja moottoripyörien kauppa)</v>
      </c>
      <c r="J194" s="152" t="str">
        <f t="shared" si="13"/>
        <v>46</v>
      </c>
      <c r="K194" s="161" t="s">
        <v>780</v>
      </c>
      <c r="L194" s="152" t="s">
        <v>445</v>
      </c>
    </row>
    <row r="195" spans="9:12" ht="14.25">
      <c r="I195" s="164" t="str">
        <f t="shared" si="12"/>
        <v>461 Agentuuritoiminta</v>
      </c>
      <c r="J195" s="152" t="str">
        <f t="shared" si="13"/>
        <v>461</v>
      </c>
      <c r="K195" s="161" t="s">
        <v>781</v>
      </c>
      <c r="L195" s="152" t="s">
        <v>446</v>
      </c>
    </row>
    <row r="196" spans="9:12" ht="14.25">
      <c r="I196" s="164" t="str">
        <f t="shared" si="12"/>
        <v>462 Maatalousperäisten raaka-aineiden ja elävien eläinten tukkukauppa</v>
      </c>
      <c r="J196" s="152" t="str">
        <f t="shared" si="13"/>
        <v>462</v>
      </c>
      <c r="K196" s="161" t="s">
        <v>782</v>
      </c>
      <c r="L196" s="152" t="s">
        <v>447</v>
      </c>
    </row>
    <row r="197" spans="9:12" ht="14.25">
      <c r="I197" s="164" t="str">
        <f t="shared" si="12"/>
        <v>463 Elintarvikkeiden, juomien ja tupakan tukkukauppa</v>
      </c>
      <c r="J197" s="152" t="str">
        <f t="shared" si="13"/>
        <v>463</v>
      </c>
      <c r="K197" s="161" t="s">
        <v>783</v>
      </c>
      <c r="L197" s="152" t="s">
        <v>448</v>
      </c>
    </row>
    <row r="198" spans="9:12" ht="14.25">
      <c r="I198" s="164" t="str">
        <f t="shared" si="12"/>
        <v>464 Taloustavaroiden tukkukauppa</v>
      </c>
      <c r="J198" s="152" t="str">
        <f t="shared" si="13"/>
        <v>464</v>
      </c>
      <c r="K198" s="161" t="s">
        <v>784</v>
      </c>
      <c r="L198" s="152" t="s">
        <v>449</v>
      </c>
    </row>
    <row r="199" spans="9:12" ht="14.25">
      <c r="I199" s="164" t="str">
        <f t="shared" si="12"/>
        <v>465 Tieto- ja viestintäteknisten laitteiden tukkukauppa</v>
      </c>
      <c r="J199" s="152" t="str">
        <f t="shared" si="13"/>
        <v>465</v>
      </c>
      <c r="K199" s="161" t="s">
        <v>785</v>
      </c>
      <c r="L199" s="152" t="s">
        <v>450</v>
      </c>
    </row>
    <row r="200" spans="9:12" ht="14.25">
      <c r="I200" s="164" t="str">
        <f t="shared" si="12"/>
        <v>466 Muiden koneiden, laitteiden ja tarvikkeiden tukkukauppa</v>
      </c>
      <c r="J200" s="152" t="str">
        <f t="shared" si="13"/>
        <v>466</v>
      </c>
      <c r="K200" s="161" t="s">
        <v>786</v>
      </c>
      <c r="L200" s="152" t="s">
        <v>451</v>
      </c>
    </row>
    <row r="201" spans="9:12" ht="14.25">
      <c r="I201" s="164" t="str">
        <f t="shared" si="12"/>
        <v>467 Muu erikoistunut tukkukauppa</v>
      </c>
      <c r="J201" s="152" t="str">
        <f t="shared" si="13"/>
        <v>467</v>
      </c>
      <c r="K201" s="161" t="s">
        <v>787</v>
      </c>
      <c r="L201" s="152" t="s">
        <v>452</v>
      </c>
    </row>
    <row r="202" spans="9:12" ht="14.25">
      <c r="I202" s="164" t="str">
        <f t="shared" si="12"/>
        <v>469 Muu tukkukauppa</v>
      </c>
      <c r="J202" s="152" t="str">
        <f t="shared" si="13"/>
        <v>469</v>
      </c>
      <c r="K202" s="161" t="s">
        <v>788</v>
      </c>
      <c r="L202" s="152" t="s">
        <v>453</v>
      </c>
    </row>
    <row r="203" spans="9:12" ht="14.25">
      <c r="I203" s="164" t="str">
        <f t="shared" si="12"/>
        <v>47 Vähittäiskauppa (pl. moottoriajoneuvojen ja moottoripyörien kauppa)</v>
      </c>
      <c r="J203" s="152" t="str">
        <f t="shared" si="13"/>
        <v>47</v>
      </c>
      <c r="K203" s="161" t="s">
        <v>789</v>
      </c>
      <c r="L203" s="152" t="s">
        <v>454</v>
      </c>
    </row>
    <row r="204" spans="9:12" ht="14.25">
      <c r="I204" s="164" t="str">
        <f t="shared" si="12"/>
        <v>471 Vähittäiskauppa erikoistumattomissa myymälöissä</v>
      </c>
      <c r="J204" s="152" t="str">
        <f t="shared" si="13"/>
        <v>471</v>
      </c>
      <c r="K204" s="161" t="s">
        <v>790</v>
      </c>
      <c r="L204" s="152" t="s">
        <v>455</v>
      </c>
    </row>
    <row r="205" spans="9:12" ht="14.25">
      <c r="I205" s="164" t="str">
        <f aca="true" t="shared" si="14" ref="I205:I268">K205</f>
        <v>472 Elintarvikkeiden, juomien ja tupakan vähittäiskauppa erikoismyymälöissä</v>
      </c>
      <c r="J205" s="152" t="str">
        <f aca="true" t="shared" si="15" ref="J205:J268">L205</f>
        <v>472</v>
      </c>
      <c r="K205" s="161" t="s">
        <v>791</v>
      </c>
      <c r="L205" s="152" t="s">
        <v>456</v>
      </c>
    </row>
    <row r="206" spans="9:12" ht="14.25">
      <c r="I206" s="164" t="str">
        <f t="shared" si="14"/>
        <v>473 Ajoneuvojen polttoaineen vähittäiskauppa</v>
      </c>
      <c r="J206" s="152" t="str">
        <f t="shared" si="15"/>
        <v>473</v>
      </c>
      <c r="K206" s="161" t="s">
        <v>792</v>
      </c>
      <c r="L206" s="152" t="s">
        <v>457</v>
      </c>
    </row>
    <row r="207" spans="9:12" ht="14.25">
      <c r="I207" s="164" t="str">
        <f t="shared" si="14"/>
        <v>474 Tieto- ja viestintäteknisten laitteiden vähittäiskauppa erikoismyymälöissä</v>
      </c>
      <c r="J207" s="152" t="str">
        <f t="shared" si="15"/>
        <v>474</v>
      </c>
      <c r="K207" s="161" t="s">
        <v>793</v>
      </c>
      <c r="L207" s="152" t="s">
        <v>458</v>
      </c>
    </row>
    <row r="208" spans="9:12" ht="14.25">
      <c r="I208" s="164" t="str">
        <f t="shared" si="14"/>
        <v>475 Muiden kotitaloustavaroiden vähittäiskauppa erikoismyymälöissä</v>
      </c>
      <c r="J208" s="152" t="str">
        <f t="shared" si="15"/>
        <v>475</v>
      </c>
      <c r="K208" s="161" t="s">
        <v>794</v>
      </c>
      <c r="L208" s="152" t="s">
        <v>459</v>
      </c>
    </row>
    <row r="209" spans="9:12" ht="14.25">
      <c r="I209" s="164" t="str">
        <f t="shared" si="14"/>
        <v>476 Kulttuuri- ja vapaa-ajan tuotteiden vähittäiskauppa erikoismyymälöissä</v>
      </c>
      <c r="J209" s="152" t="str">
        <f t="shared" si="15"/>
        <v>476</v>
      </c>
      <c r="K209" s="161" t="s">
        <v>795</v>
      </c>
      <c r="L209" s="152" t="s">
        <v>460</v>
      </c>
    </row>
    <row r="210" spans="9:12" ht="14.25">
      <c r="I210" s="164" t="str">
        <f t="shared" si="14"/>
        <v>477 Muiden tavaroiden vähittäiskauppa erikoismyymälöissä</v>
      </c>
      <c r="J210" s="152" t="str">
        <f t="shared" si="15"/>
        <v>477</v>
      </c>
      <c r="K210" s="161" t="s">
        <v>796</v>
      </c>
      <c r="L210" s="152" t="s">
        <v>461</v>
      </c>
    </row>
    <row r="211" spans="9:12" ht="14.25">
      <c r="I211" s="164" t="str">
        <f t="shared" si="14"/>
        <v>478 Tori- ja markkinakauppa</v>
      </c>
      <c r="J211" s="152" t="str">
        <f t="shared" si="15"/>
        <v>478</v>
      </c>
      <c r="K211" s="161" t="s">
        <v>797</v>
      </c>
      <c r="L211" s="152" t="s">
        <v>462</v>
      </c>
    </row>
    <row r="212" spans="9:12" ht="14.25">
      <c r="I212" s="164" t="str">
        <f t="shared" si="14"/>
        <v>479 Vähittäiskauppa muualla kuin myymälöissä (pl. tori- ja markkinakauppa)</v>
      </c>
      <c r="J212" s="152" t="str">
        <f t="shared" si="15"/>
        <v>479</v>
      </c>
      <c r="K212" s="161" t="s">
        <v>798</v>
      </c>
      <c r="L212" s="152" t="s">
        <v>463</v>
      </c>
    </row>
    <row r="213" spans="9:12" ht="14.25">
      <c r="I213" s="164" t="str">
        <f t="shared" si="14"/>
        <v>49 Maaliikenne ja putkijohtokuljetus</v>
      </c>
      <c r="J213" s="152" t="str">
        <f t="shared" si="15"/>
        <v>49</v>
      </c>
      <c r="K213" s="161" t="s">
        <v>799</v>
      </c>
      <c r="L213" s="152" t="s">
        <v>464</v>
      </c>
    </row>
    <row r="214" spans="9:12" ht="14.25">
      <c r="I214" s="164" t="str">
        <f t="shared" si="14"/>
        <v>491 Rautateiden henkilöliikenne, kaukoliikenne</v>
      </c>
      <c r="J214" s="152" t="str">
        <f t="shared" si="15"/>
        <v>491</v>
      </c>
      <c r="K214" s="161" t="s">
        <v>800</v>
      </c>
      <c r="L214" s="152" t="s">
        <v>465</v>
      </c>
    </row>
    <row r="215" spans="9:12" ht="14.25">
      <c r="I215" s="164" t="str">
        <f t="shared" si="14"/>
        <v>492 Rautateiden tavaraliikenne</v>
      </c>
      <c r="J215" s="152" t="str">
        <f t="shared" si="15"/>
        <v>492</v>
      </c>
      <c r="K215" s="161" t="s">
        <v>801</v>
      </c>
      <c r="L215" s="152" t="s">
        <v>466</v>
      </c>
    </row>
    <row r="216" spans="9:12" ht="14.25">
      <c r="I216" s="164" t="str">
        <f t="shared" si="14"/>
        <v>493 Muu maaliikenteen henkilöliikenne</v>
      </c>
      <c r="J216" s="152" t="str">
        <f t="shared" si="15"/>
        <v>493</v>
      </c>
      <c r="K216" s="161" t="s">
        <v>802</v>
      </c>
      <c r="L216" s="152" t="s">
        <v>467</v>
      </c>
    </row>
    <row r="217" spans="9:12" ht="14.25">
      <c r="I217" s="164" t="str">
        <f t="shared" si="14"/>
        <v>494 Tieliikenteen tavarankuljetus ja muuttopalvelut</v>
      </c>
      <c r="J217" s="152" t="str">
        <f t="shared" si="15"/>
        <v>494</v>
      </c>
      <c r="K217" s="161" t="s">
        <v>803</v>
      </c>
      <c r="L217" s="152" t="s">
        <v>468</v>
      </c>
    </row>
    <row r="218" spans="9:12" ht="14.25">
      <c r="I218" s="164" t="str">
        <f t="shared" si="14"/>
        <v>495 Putkijohtokuljetus</v>
      </c>
      <c r="J218" s="152" t="str">
        <f t="shared" si="15"/>
        <v>495</v>
      </c>
      <c r="K218" s="161" t="s">
        <v>804</v>
      </c>
      <c r="L218" s="152" t="s">
        <v>469</v>
      </c>
    </row>
    <row r="219" spans="9:12" ht="14.25">
      <c r="I219" s="164" t="str">
        <f t="shared" si="14"/>
        <v>50 Vesiliikenne</v>
      </c>
      <c r="J219" s="152" t="str">
        <f t="shared" si="15"/>
        <v>50</v>
      </c>
      <c r="K219" s="161" t="s">
        <v>805</v>
      </c>
      <c r="L219" s="152" t="s">
        <v>470</v>
      </c>
    </row>
    <row r="220" spans="9:12" ht="14.25">
      <c r="I220" s="164" t="str">
        <f t="shared" si="14"/>
        <v>501 Meri- ja rannikkovesiliikenteen henkilökuljetus</v>
      </c>
      <c r="J220" s="152" t="str">
        <f t="shared" si="15"/>
        <v>501</v>
      </c>
      <c r="K220" s="161" t="s">
        <v>806</v>
      </c>
      <c r="L220" s="152" t="s">
        <v>471</v>
      </c>
    </row>
    <row r="221" spans="9:12" ht="14.25">
      <c r="I221" s="164" t="str">
        <f t="shared" si="14"/>
        <v>502 Meri- ja rannikkovesiliikenteen tavarankuljetus</v>
      </c>
      <c r="J221" s="152" t="str">
        <f t="shared" si="15"/>
        <v>502</v>
      </c>
      <c r="K221" s="161" t="s">
        <v>807</v>
      </c>
      <c r="L221" s="152" t="s">
        <v>472</v>
      </c>
    </row>
    <row r="222" spans="9:12" ht="14.25">
      <c r="I222" s="164" t="str">
        <f t="shared" si="14"/>
        <v>503 Sisävesiliikenteen henkilökuljetus</v>
      </c>
      <c r="J222" s="152" t="str">
        <f t="shared" si="15"/>
        <v>503</v>
      </c>
      <c r="K222" s="161" t="s">
        <v>808</v>
      </c>
      <c r="L222" s="152" t="s">
        <v>473</v>
      </c>
    </row>
    <row r="223" spans="9:12" ht="14.25">
      <c r="I223" s="164" t="str">
        <f t="shared" si="14"/>
        <v>504 Sisävesiliikenteen tavarankuljetus</v>
      </c>
      <c r="J223" s="152" t="str">
        <f t="shared" si="15"/>
        <v>504</v>
      </c>
      <c r="K223" s="161" t="s">
        <v>809</v>
      </c>
      <c r="L223" s="152" t="s">
        <v>474</v>
      </c>
    </row>
    <row r="224" spans="9:12" ht="14.25">
      <c r="I224" s="164" t="str">
        <f t="shared" si="14"/>
        <v>51 Ilmaliikenne</v>
      </c>
      <c r="J224" s="152" t="str">
        <f t="shared" si="15"/>
        <v>51</v>
      </c>
      <c r="K224" s="161" t="s">
        <v>810</v>
      </c>
      <c r="L224" s="152" t="s">
        <v>227</v>
      </c>
    </row>
    <row r="225" spans="9:12" ht="14.25">
      <c r="I225" s="164" t="str">
        <f t="shared" si="14"/>
        <v>511 Matkustajalentoliikenne</v>
      </c>
      <c r="J225" s="152" t="str">
        <f t="shared" si="15"/>
        <v>511</v>
      </c>
      <c r="K225" s="161" t="s">
        <v>811</v>
      </c>
      <c r="L225" s="152" t="s">
        <v>228</v>
      </c>
    </row>
    <row r="226" spans="9:12" ht="14.25">
      <c r="I226" s="164" t="str">
        <f t="shared" si="14"/>
        <v>512 Lentoliikenteen tavarankuljetus ja avaruusliikenne</v>
      </c>
      <c r="J226" s="152" t="str">
        <f t="shared" si="15"/>
        <v>512</v>
      </c>
      <c r="K226" s="161" t="s">
        <v>812</v>
      </c>
      <c r="L226" s="152" t="s">
        <v>475</v>
      </c>
    </row>
    <row r="227" spans="9:12" ht="14.25">
      <c r="I227" s="164" t="str">
        <f t="shared" si="14"/>
        <v>52 Varastointi ja liikennettä palveleva toiminta</v>
      </c>
      <c r="J227" s="152" t="str">
        <f t="shared" si="15"/>
        <v>52</v>
      </c>
      <c r="K227" s="161" t="s">
        <v>813</v>
      </c>
      <c r="L227" s="152" t="s">
        <v>230</v>
      </c>
    </row>
    <row r="228" spans="9:12" ht="14.25">
      <c r="I228" s="164" t="str">
        <f t="shared" si="14"/>
        <v>521 Varastointi</v>
      </c>
      <c r="J228" s="152" t="str">
        <f t="shared" si="15"/>
        <v>521</v>
      </c>
      <c r="K228" s="161" t="s">
        <v>814</v>
      </c>
      <c r="L228" s="152" t="s">
        <v>231</v>
      </c>
    </row>
    <row r="229" spans="9:12" ht="14.25">
      <c r="I229" s="164" t="str">
        <f t="shared" si="14"/>
        <v>522 Liikennettä palveleva toiminta</v>
      </c>
      <c r="J229" s="152" t="str">
        <f t="shared" si="15"/>
        <v>522</v>
      </c>
      <c r="K229" s="161" t="s">
        <v>815</v>
      </c>
      <c r="L229" s="152" t="s">
        <v>476</v>
      </c>
    </row>
    <row r="230" spans="9:12" ht="14.25">
      <c r="I230" s="164" t="str">
        <f t="shared" si="14"/>
        <v>53 Posti- ja kuriiritoiminta</v>
      </c>
      <c r="J230" s="152" t="str">
        <f t="shared" si="15"/>
        <v>53</v>
      </c>
      <c r="K230" s="161" t="s">
        <v>816</v>
      </c>
      <c r="L230" s="152" t="s">
        <v>233</v>
      </c>
    </row>
    <row r="231" spans="9:12" ht="14.25">
      <c r="I231" s="164" t="str">
        <f t="shared" si="14"/>
        <v>531 Postin yleispalvelu</v>
      </c>
      <c r="J231" s="152" t="str">
        <f t="shared" si="15"/>
        <v>531</v>
      </c>
      <c r="K231" s="161" t="s">
        <v>817</v>
      </c>
      <c r="L231" s="152" t="s">
        <v>235</v>
      </c>
    </row>
    <row r="232" spans="9:12" ht="14.25">
      <c r="I232" s="164" t="str">
        <f t="shared" si="14"/>
        <v>532 Muu posti-, jakelu- ja kuriiritoiminta</v>
      </c>
      <c r="J232" s="152" t="str">
        <f t="shared" si="15"/>
        <v>532</v>
      </c>
      <c r="K232" s="161" t="s">
        <v>818</v>
      </c>
      <c r="L232" s="152" t="s">
        <v>237</v>
      </c>
    </row>
    <row r="233" spans="9:12" ht="14.25">
      <c r="I233" s="164" t="str">
        <f t="shared" si="14"/>
        <v>55 Majoitus</v>
      </c>
      <c r="J233" s="152" t="str">
        <f t="shared" si="15"/>
        <v>55</v>
      </c>
      <c r="K233" s="161" t="s">
        <v>819</v>
      </c>
      <c r="L233" s="152" t="s">
        <v>477</v>
      </c>
    </row>
    <row r="234" spans="9:12" ht="14.25">
      <c r="I234" s="164" t="str">
        <f t="shared" si="14"/>
        <v>551 Hotellit ja vastaavat majoitusliikkeet</v>
      </c>
      <c r="J234" s="152" t="str">
        <f t="shared" si="15"/>
        <v>551</v>
      </c>
      <c r="K234" s="161" t="s">
        <v>820</v>
      </c>
      <c r="L234" s="152" t="s">
        <v>478</v>
      </c>
    </row>
    <row r="235" spans="9:12" ht="14.25">
      <c r="I235" s="164" t="str">
        <f t="shared" si="14"/>
        <v>552 Lomakylät, retkeilymajat yms. majoitus</v>
      </c>
      <c r="J235" s="152" t="str">
        <f t="shared" si="15"/>
        <v>552</v>
      </c>
      <c r="K235" s="161" t="s">
        <v>821</v>
      </c>
      <c r="L235" s="152" t="s">
        <v>479</v>
      </c>
    </row>
    <row r="236" spans="9:12" ht="14.25">
      <c r="I236" s="164" t="str">
        <f t="shared" si="14"/>
        <v>553 Leirintäalueet, asuntovaunu- ja matkailuvaunualueet</v>
      </c>
      <c r="J236" s="152" t="str">
        <f t="shared" si="15"/>
        <v>553</v>
      </c>
      <c r="K236" s="161" t="s">
        <v>822</v>
      </c>
      <c r="L236" s="152" t="s">
        <v>480</v>
      </c>
    </row>
    <row r="237" spans="9:12" ht="14.25">
      <c r="I237" s="164" t="str">
        <f t="shared" si="14"/>
        <v>559 Muu majoitus</v>
      </c>
      <c r="J237" s="152" t="str">
        <f t="shared" si="15"/>
        <v>559</v>
      </c>
      <c r="K237" s="161" t="s">
        <v>823</v>
      </c>
      <c r="L237" s="152" t="s">
        <v>481</v>
      </c>
    </row>
    <row r="238" spans="9:12" ht="14.25">
      <c r="I238" s="164" t="str">
        <f t="shared" si="14"/>
        <v>56 Ravitsemistoiminta</v>
      </c>
      <c r="J238" s="152" t="str">
        <f t="shared" si="15"/>
        <v>56</v>
      </c>
      <c r="K238" s="161" t="s">
        <v>824</v>
      </c>
      <c r="L238" s="152" t="s">
        <v>482</v>
      </c>
    </row>
    <row r="239" spans="9:12" ht="14.25">
      <c r="I239" s="164" t="str">
        <f t="shared" si="14"/>
        <v>561 Ravintolat ja vastaava ravitsemistoiminta</v>
      </c>
      <c r="J239" s="152" t="str">
        <f t="shared" si="15"/>
        <v>561</v>
      </c>
      <c r="K239" s="161" t="s">
        <v>825</v>
      </c>
      <c r="L239" s="152" t="s">
        <v>483</v>
      </c>
    </row>
    <row r="240" spans="9:12" ht="14.25">
      <c r="I240" s="164" t="str">
        <f t="shared" si="14"/>
        <v>562 Ateriapalvelut ja muut ravitsemispalvelut</v>
      </c>
      <c r="J240" s="152" t="str">
        <f t="shared" si="15"/>
        <v>562</v>
      </c>
      <c r="K240" s="161" t="s">
        <v>826</v>
      </c>
      <c r="L240" s="152" t="s">
        <v>484</v>
      </c>
    </row>
    <row r="241" spans="9:12" ht="14.25">
      <c r="I241" s="164" t="str">
        <f t="shared" si="14"/>
        <v>563 Baarit ja kahvilat</v>
      </c>
      <c r="J241" s="152" t="str">
        <f t="shared" si="15"/>
        <v>563</v>
      </c>
      <c r="K241" s="161" t="s">
        <v>827</v>
      </c>
      <c r="L241" s="152" t="s">
        <v>485</v>
      </c>
    </row>
    <row r="242" spans="9:12" ht="14.25">
      <c r="I242" s="164" t="str">
        <f t="shared" si="14"/>
        <v>58 Kustannustoiminta</v>
      </c>
      <c r="J242" s="152" t="str">
        <f t="shared" si="15"/>
        <v>58</v>
      </c>
      <c r="K242" s="161" t="s">
        <v>828</v>
      </c>
      <c r="L242" s="152" t="s">
        <v>486</v>
      </c>
    </row>
    <row r="243" spans="9:12" ht="14.25">
      <c r="I243" s="164" t="str">
        <f t="shared" si="14"/>
        <v>581 Kirjojen ja lehtien kustantaminen ja muu kustannustoiminta</v>
      </c>
      <c r="J243" s="152" t="str">
        <f t="shared" si="15"/>
        <v>581</v>
      </c>
      <c r="K243" s="161" t="s">
        <v>829</v>
      </c>
      <c r="L243" s="152" t="s">
        <v>487</v>
      </c>
    </row>
    <row r="244" spans="9:12" ht="14.25">
      <c r="I244" s="164" t="str">
        <f t="shared" si="14"/>
        <v>582 Ohjelmistojen kustantaminen</v>
      </c>
      <c r="J244" s="152" t="str">
        <f t="shared" si="15"/>
        <v>582</v>
      </c>
      <c r="K244" s="161" t="s">
        <v>830</v>
      </c>
      <c r="L244" s="152" t="s">
        <v>488</v>
      </c>
    </row>
    <row r="245" spans="9:12" ht="14.25">
      <c r="I245" s="164" t="str">
        <f t="shared" si="14"/>
        <v>59 Elokuva-, video- ja televisio-ohjelmatuotanto, äänitteiden ja musiikin kustantaminen</v>
      </c>
      <c r="J245" s="152" t="str">
        <f t="shared" si="15"/>
        <v>59</v>
      </c>
      <c r="K245" s="161" t="s">
        <v>831</v>
      </c>
      <c r="L245" s="152" t="s">
        <v>489</v>
      </c>
    </row>
    <row r="246" spans="9:12" ht="14.25">
      <c r="I246" s="164" t="str">
        <f t="shared" si="14"/>
        <v>591 Elokuva-, video- ja televisio-ohjelmatoiminta</v>
      </c>
      <c r="J246" s="152" t="str">
        <f t="shared" si="15"/>
        <v>591</v>
      </c>
      <c r="K246" s="161" t="s">
        <v>832</v>
      </c>
      <c r="L246" s="152" t="s">
        <v>490</v>
      </c>
    </row>
    <row r="247" spans="9:12" ht="14.25">
      <c r="I247" s="164" t="str">
        <f t="shared" si="14"/>
        <v>592 Äänitysstudiot; äänitteiden ja musiikin kustantaminen</v>
      </c>
      <c r="J247" s="152" t="str">
        <f t="shared" si="15"/>
        <v>592</v>
      </c>
      <c r="K247" s="161" t="s">
        <v>833</v>
      </c>
      <c r="L247" s="152" t="s">
        <v>491</v>
      </c>
    </row>
    <row r="248" spans="9:12" ht="14.25">
      <c r="I248" s="164" t="str">
        <f t="shared" si="14"/>
        <v>60 Radio- ja televisiotoiminta</v>
      </c>
      <c r="J248" s="152" t="str">
        <f t="shared" si="15"/>
        <v>60</v>
      </c>
      <c r="K248" s="161" t="s">
        <v>834</v>
      </c>
      <c r="L248" s="152" t="s">
        <v>492</v>
      </c>
    </row>
    <row r="249" spans="9:12" ht="14.25">
      <c r="I249" s="164" t="str">
        <f t="shared" si="14"/>
        <v>601 Radio-ohjelmien tuottaminen ja lähettäminen</v>
      </c>
      <c r="J249" s="152" t="str">
        <f t="shared" si="15"/>
        <v>601</v>
      </c>
      <c r="K249" s="161" t="s">
        <v>835</v>
      </c>
      <c r="L249" s="152" t="s">
        <v>493</v>
      </c>
    </row>
    <row r="250" spans="9:12" ht="14.25">
      <c r="I250" s="164" t="str">
        <f t="shared" si="14"/>
        <v>602 Televisio-ohjelmien tuottaminen ja lähettäminen</v>
      </c>
      <c r="J250" s="152" t="str">
        <f t="shared" si="15"/>
        <v>602</v>
      </c>
      <c r="K250" s="161" t="s">
        <v>836</v>
      </c>
      <c r="L250" s="152" t="s">
        <v>494</v>
      </c>
    </row>
    <row r="251" spans="9:12" ht="14.25">
      <c r="I251" s="164" t="str">
        <f t="shared" si="14"/>
        <v>61 Televiestintä</v>
      </c>
      <c r="J251" s="152" t="str">
        <f t="shared" si="15"/>
        <v>61</v>
      </c>
      <c r="K251" s="161" t="s">
        <v>837</v>
      </c>
      <c r="L251" s="152" t="s">
        <v>245</v>
      </c>
    </row>
    <row r="252" spans="9:12" ht="14.25">
      <c r="I252" s="164" t="str">
        <f t="shared" si="14"/>
        <v>611 Langallisen verkon hallinta ja palvelut</v>
      </c>
      <c r="J252" s="152" t="str">
        <f t="shared" si="15"/>
        <v>611</v>
      </c>
      <c r="K252" s="161" t="s">
        <v>838</v>
      </c>
      <c r="L252" s="152" t="s">
        <v>247</v>
      </c>
    </row>
    <row r="253" spans="9:12" ht="14.25">
      <c r="I253" s="164" t="str">
        <f t="shared" si="14"/>
        <v>612 Langattoman verkon hallinta ja palvelut</v>
      </c>
      <c r="J253" s="152" t="str">
        <f t="shared" si="15"/>
        <v>612</v>
      </c>
      <c r="K253" s="161" t="s">
        <v>839</v>
      </c>
      <c r="L253" s="152" t="s">
        <v>495</v>
      </c>
    </row>
    <row r="254" spans="9:12" ht="14.25">
      <c r="I254" s="164" t="str">
        <f t="shared" si="14"/>
        <v>613 Satelliittiviestintä</v>
      </c>
      <c r="J254" s="152" t="str">
        <f t="shared" si="15"/>
        <v>613</v>
      </c>
      <c r="K254" s="161" t="s">
        <v>840</v>
      </c>
      <c r="L254" s="152" t="s">
        <v>249</v>
      </c>
    </row>
    <row r="255" spans="9:12" ht="14.25">
      <c r="I255" s="164" t="str">
        <f t="shared" si="14"/>
        <v>619 Muut televiestintäpalvelut</v>
      </c>
      <c r="J255" s="152" t="str">
        <f t="shared" si="15"/>
        <v>619</v>
      </c>
      <c r="K255" s="161" t="s">
        <v>841</v>
      </c>
      <c r="L255" s="152" t="s">
        <v>496</v>
      </c>
    </row>
    <row r="256" spans="9:12" ht="14.25">
      <c r="I256" s="164" t="str">
        <f t="shared" si="14"/>
        <v>62 Ohjelmistot, konsultointi ja siihen liittyvä toiminta</v>
      </c>
      <c r="J256" s="152" t="str">
        <f t="shared" si="15"/>
        <v>62</v>
      </c>
      <c r="K256" s="161" t="s">
        <v>842</v>
      </c>
      <c r="L256" s="152" t="s">
        <v>250</v>
      </c>
    </row>
    <row r="257" spans="9:12" ht="14.25">
      <c r="I257" s="164" t="str">
        <f t="shared" si="14"/>
        <v>620 Ohjelmistot, konsultointi ja siihen liittyvä toiminta</v>
      </c>
      <c r="J257" s="152" t="str">
        <f t="shared" si="15"/>
        <v>620</v>
      </c>
      <c r="K257" s="161" t="s">
        <v>843</v>
      </c>
      <c r="L257" s="152" t="s">
        <v>497</v>
      </c>
    </row>
    <row r="258" spans="9:12" ht="14.25">
      <c r="I258" s="164" t="str">
        <f t="shared" si="14"/>
        <v>63 Tietopalvelutoiminta</v>
      </c>
      <c r="J258" s="152" t="str">
        <f t="shared" si="15"/>
        <v>63</v>
      </c>
      <c r="K258" s="161" t="s">
        <v>844</v>
      </c>
      <c r="L258" s="152" t="s">
        <v>251</v>
      </c>
    </row>
    <row r="259" spans="9:12" ht="14.25">
      <c r="I259" s="164" t="str">
        <f t="shared" si="14"/>
        <v>631 Tietojenkäsittely, palvelintilan vuokraus ja niihin liittyvät palvelut; verkkoportaalit</v>
      </c>
      <c r="J259" s="152" t="str">
        <f t="shared" si="15"/>
        <v>631</v>
      </c>
      <c r="K259" s="161" t="s">
        <v>845</v>
      </c>
      <c r="L259" s="152" t="s">
        <v>498</v>
      </c>
    </row>
    <row r="260" spans="9:12" ht="14.25">
      <c r="I260" s="164" t="str">
        <f t="shared" si="14"/>
        <v>639 Muu tietopalvelutoiminta</v>
      </c>
      <c r="J260" s="152" t="str">
        <f t="shared" si="15"/>
        <v>639</v>
      </c>
      <c r="K260" s="161" t="s">
        <v>846</v>
      </c>
      <c r="L260" s="152" t="s">
        <v>499</v>
      </c>
    </row>
    <row r="261" spans="9:12" ht="14.25">
      <c r="I261" s="164" t="str">
        <f t="shared" si="14"/>
        <v>64 Rahoituspalvelut (pl. vakuutus- ja eläkevakuutustoiminta)</v>
      </c>
      <c r="J261" s="152" t="str">
        <f t="shared" si="15"/>
        <v>64</v>
      </c>
      <c r="K261" s="161" t="s">
        <v>847</v>
      </c>
      <c r="L261" s="152" t="s">
        <v>252</v>
      </c>
    </row>
    <row r="262" spans="9:12" ht="14.25">
      <c r="I262" s="164" t="str">
        <f t="shared" si="14"/>
        <v>641 Pankkitoiminta</v>
      </c>
      <c r="J262" s="152" t="str">
        <f t="shared" si="15"/>
        <v>641</v>
      </c>
      <c r="K262" s="161" t="s">
        <v>848</v>
      </c>
      <c r="L262" s="152" t="s">
        <v>500</v>
      </c>
    </row>
    <row r="263" spans="9:12" ht="14.25">
      <c r="I263" s="164" t="str">
        <f t="shared" si="14"/>
        <v>642 Rahoitusalan holdingyhtiöiden toiminta</v>
      </c>
      <c r="J263" s="152" t="str">
        <f t="shared" si="15"/>
        <v>642</v>
      </c>
      <c r="K263" s="161" t="s">
        <v>849</v>
      </c>
      <c r="L263" s="152" t="s">
        <v>501</v>
      </c>
    </row>
    <row r="264" spans="9:12" ht="14.25">
      <c r="I264" s="164" t="str">
        <f t="shared" si="14"/>
        <v>643 Rahastotoiminta</v>
      </c>
      <c r="J264" s="152" t="str">
        <f t="shared" si="15"/>
        <v>643</v>
      </c>
      <c r="K264" s="161" t="s">
        <v>850</v>
      </c>
      <c r="L264" s="152" t="s">
        <v>502</v>
      </c>
    </row>
    <row r="265" spans="9:12" ht="14.25">
      <c r="I265" s="164" t="str">
        <f t="shared" si="14"/>
        <v>649 Muut rahoituspalvelut (pl. vakuutus- ja eläkevakuutustoiminta)</v>
      </c>
      <c r="J265" s="152" t="str">
        <f t="shared" si="15"/>
        <v>649</v>
      </c>
      <c r="K265" s="161" t="s">
        <v>851</v>
      </c>
      <c r="L265" s="152" t="s">
        <v>503</v>
      </c>
    </row>
    <row r="266" spans="9:12" ht="14.25">
      <c r="I266" s="164" t="str">
        <f t="shared" si="14"/>
        <v>65 Vakuutus-, jälleenvakuutus- ja eläkevakuutustoiminta (pl. pakollinen sosiaalivakuutus)</v>
      </c>
      <c r="J266" s="152" t="str">
        <f t="shared" si="15"/>
        <v>65</v>
      </c>
      <c r="K266" s="161" t="s">
        <v>852</v>
      </c>
      <c r="L266" s="152" t="s">
        <v>253</v>
      </c>
    </row>
    <row r="267" spans="9:12" ht="14.25">
      <c r="I267" s="164" t="str">
        <f t="shared" si="14"/>
        <v>651 Vakuutustoiminta</v>
      </c>
      <c r="J267" s="152" t="str">
        <f t="shared" si="15"/>
        <v>651</v>
      </c>
      <c r="K267" s="161" t="s">
        <v>853</v>
      </c>
      <c r="L267" s="152" t="s">
        <v>504</v>
      </c>
    </row>
    <row r="268" spans="9:12" ht="14.25">
      <c r="I268" s="164" t="str">
        <f t="shared" si="14"/>
        <v>652 Jälleenvakuutustoiminta</v>
      </c>
      <c r="J268" s="152" t="str">
        <f t="shared" si="15"/>
        <v>652</v>
      </c>
      <c r="K268" s="161" t="s">
        <v>854</v>
      </c>
      <c r="L268" s="152" t="s">
        <v>505</v>
      </c>
    </row>
    <row r="269" spans="9:12" ht="14.25">
      <c r="I269" s="164" t="str">
        <f aca="true" t="shared" si="16" ref="I269:I332">K269</f>
        <v>653 Eläkevakuutustoiminta</v>
      </c>
      <c r="J269" s="152" t="str">
        <f aca="true" t="shared" si="17" ref="J269:J332">L269</f>
        <v>653</v>
      </c>
      <c r="K269" s="161" t="s">
        <v>855</v>
      </c>
      <c r="L269" s="152" t="s">
        <v>506</v>
      </c>
    </row>
    <row r="270" spans="9:12" ht="14.25">
      <c r="I270" s="164" t="str">
        <f t="shared" si="16"/>
        <v>66 Rahoitusta ja vakuuttamista palveleva toiminta</v>
      </c>
      <c r="J270" s="152" t="str">
        <f t="shared" si="17"/>
        <v>66</v>
      </c>
      <c r="K270" s="161" t="s">
        <v>856</v>
      </c>
      <c r="L270" s="152" t="s">
        <v>254</v>
      </c>
    </row>
    <row r="271" spans="9:12" ht="14.25">
      <c r="I271" s="164" t="str">
        <f t="shared" si="16"/>
        <v>661 Rahoitusta ja vakuuttamista palveleva toiminta (pl. vakuutus- ja eläkevakuutustoiminta)</v>
      </c>
      <c r="J271" s="152" t="str">
        <f t="shared" si="17"/>
        <v>661</v>
      </c>
      <c r="K271" s="161" t="s">
        <v>857</v>
      </c>
      <c r="L271" s="152" t="s">
        <v>507</v>
      </c>
    </row>
    <row r="272" spans="9:12" ht="14.25">
      <c r="I272" s="164" t="str">
        <f t="shared" si="16"/>
        <v>662 Vakuutus- ja eläkevakuutustoimintaa avustava toiminta</v>
      </c>
      <c r="J272" s="152" t="str">
        <f t="shared" si="17"/>
        <v>662</v>
      </c>
      <c r="K272" s="161" t="s">
        <v>858</v>
      </c>
      <c r="L272" s="152" t="s">
        <v>508</v>
      </c>
    </row>
    <row r="273" spans="9:12" ht="14.25">
      <c r="I273" s="164" t="str">
        <f t="shared" si="16"/>
        <v>663 Omaisuudenhoitotoiminta</v>
      </c>
      <c r="J273" s="152" t="str">
        <f t="shared" si="17"/>
        <v>663</v>
      </c>
      <c r="K273" s="161" t="s">
        <v>859</v>
      </c>
      <c r="L273" s="152" t="s">
        <v>509</v>
      </c>
    </row>
    <row r="274" spans="9:12" ht="14.25">
      <c r="I274" s="164" t="str">
        <f t="shared" si="16"/>
        <v>68 Kiinteistöalan toiminta</v>
      </c>
      <c r="J274" s="152" t="str">
        <f t="shared" si="17"/>
        <v>68</v>
      </c>
      <c r="K274" s="161" t="s">
        <v>860</v>
      </c>
      <c r="L274" s="152" t="s">
        <v>510</v>
      </c>
    </row>
    <row r="275" spans="9:12" ht="14.25">
      <c r="I275" s="164" t="str">
        <f t="shared" si="16"/>
        <v>681 Omien kiinteistöjen kauppa</v>
      </c>
      <c r="J275" s="152" t="str">
        <f t="shared" si="17"/>
        <v>681</v>
      </c>
      <c r="K275" s="161" t="s">
        <v>861</v>
      </c>
      <c r="L275" s="152" t="s">
        <v>511</v>
      </c>
    </row>
    <row r="276" spans="9:12" ht="14.25">
      <c r="I276" s="164" t="str">
        <f t="shared" si="16"/>
        <v>682 Omien tai leasing-kiinteistöjen vuokraus ja hallinta</v>
      </c>
      <c r="J276" s="152" t="str">
        <f t="shared" si="17"/>
        <v>682</v>
      </c>
      <c r="K276" s="161" t="s">
        <v>862</v>
      </c>
      <c r="L276" s="152" t="s">
        <v>512</v>
      </c>
    </row>
    <row r="277" spans="9:12" ht="14.25">
      <c r="I277" s="164" t="str">
        <f t="shared" si="16"/>
        <v>683 Kiinteistöalan toiminta palkkio- tai sopimusperusteisesti</v>
      </c>
      <c r="J277" s="152" t="str">
        <f t="shared" si="17"/>
        <v>683</v>
      </c>
      <c r="K277" s="161" t="s">
        <v>863</v>
      </c>
      <c r="L277" s="152" t="s">
        <v>513</v>
      </c>
    </row>
    <row r="278" spans="9:12" ht="14.25">
      <c r="I278" s="164" t="str">
        <f t="shared" si="16"/>
        <v>69 Lakiasiain- ja laskentatoimen palvelut</v>
      </c>
      <c r="J278" s="152" t="str">
        <f t="shared" si="17"/>
        <v>69</v>
      </c>
      <c r="K278" s="161" t="s">
        <v>864</v>
      </c>
      <c r="L278" s="152" t="s">
        <v>256</v>
      </c>
    </row>
    <row r="279" spans="9:12" ht="14.25">
      <c r="I279" s="164" t="str">
        <f t="shared" si="16"/>
        <v>691 Lakiasiainpalvelut</v>
      </c>
      <c r="J279" s="152" t="str">
        <f t="shared" si="17"/>
        <v>691</v>
      </c>
      <c r="K279" s="161" t="s">
        <v>865</v>
      </c>
      <c r="L279" s="152" t="s">
        <v>258</v>
      </c>
    </row>
    <row r="280" spans="9:12" ht="14.25">
      <c r="I280" s="164" t="str">
        <f t="shared" si="16"/>
        <v>692 Laskentatoimi, kirjanpito ja tilintarkastus; veroneuvonta</v>
      </c>
      <c r="J280" s="152" t="str">
        <f t="shared" si="17"/>
        <v>692</v>
      </c>
      <c r="K280" s="161" t="s">
        <v>866</v>
      </c>
      <c r="L280" s="152" t="s">
        <v>260</v>
      </c>
    </row>
    <row r="281" spans="9:12" ht="14.25">
      <c r="I281" s="164" t="str">
        <f t="shared" si="16"/>
        <v>70 Pääkonttorien toiminta; liikkeenjohdon konsultointi</v>
      </c>
      <c r="J281" s="152" t="str">
        <f t="shared" si="17"/>
        <v>70</v>
      </c>
      <c r="K281" s="161" t="s">
        <v>867</v>
      </c>
      <c r="L281" s="152" t="s">
        <v>514</v>
      </c>
    </row>
    <row r="282" spans="9:12" ht="14.25">
      <c r="I282" s="164" t="str">
        <f t="shared" si="16"/>
        <v>701 Pääkonttorien toiminta</v>
      </c>
      <c r="J282" s="152" t="str">
        <f t="shared" si="17"/>
        <v>701</v>
      </c>
      <c r="K282" s="161" t="s">
        <v>868</v>
      </c>
      <c r="L282" s="152" t="s">
        <v>515</v>
      </c>
    </row>
    <row r="283" spans="9:12" ht="14.25">
      <c r="I283" s="164" t="str">
        <f t="shared" si="16"/>
        <v>702 Liikkeenjohdon konsultointi</v>
      </c>
      <c r="J283" s="152" t="str">
        <f t="shared" si="17"/>
        <v>702</v>
      </c>
      <c r="K283" s="161" t="s">
        <v>869</v>
      </c>
      <c r="L283" s="152" t="s">
        <v>516</v>
      </c>
    </row>
    <row r="284" spans="9:12" ht="14.25">
      <c r="I284" s="164" t="str">
        <f t="shared" si="16"/>
        <v>71 Arkkitehti- ja insinööripalvelut; tekninen testaus ja analysointi</v>
      </c>
      <c r="J284" s="152" t="str">
        <f t="shared" si="17"/>
        <v>71</v>
      </c>
      <c r="K284" s="161" t="s">
        <v>870</v>
      </c>
      <c r="L284" s="152" t="s">
        <v>263</v>
      </c>
    </row>
    <row r="285" spans="9:12" ht="14.25">
      <c r="I285" s="164" t="str">
        <f t="shared" si="16"/>
        <v>711 Arkkitehti- ja insinööripalvelut ja niihin liittyvä tekninen konsultointi</v>
      </c>
      <c r="J285" s="152" t="str">
        <f t="shared" si="17"/>
        <v>711</v>
      </c>
      <c r="K285" s="161" t="s">
        <v>871</v>
      </c>
      <c r="L285" s="152" t="s">
        <v>265</v>
      </c>
    </row>
    <row r="286" spans="9:12" ht="14.25">
      <c r="I286" s="164" t="str">
        <f t="shared" si="16"/>
        <v>712 Tekninen testaus ja analysointi</v>
      </c>
      <c r="J286" s="152" t="str">
        <f t="shared" si="17"/>
        <v>712</v>
      </c>
      <c r="K286" s="161" t="s">
        <v>872</v>
      </c>
      <c r="L286" s="152" t="s">
        <v>267</v>
      </c>
    </row>
    <row r="287" spans="9:12" ht="14.25">
      <c r="I287" s="164" t="str">
        <f t="shared" si="16"/>
        <v>72 Tieteellinen tutkimus ja kehittäminen</v>
      </c>
      <c r="J287" s="152" t="str">
        <f t="shared" si="17"/>
        <v>72</v>
      </c>
      <c r="K287" s="161" t="s">
        <v>873</v>
      </c>
      <c r="L287" s="152" t="s">
        <v>271</v>
      </c>
    </row>
    <row r="288" spans="9:12" ht="14.25">
      <c r="I288" s="164" t="str">
        <f t="shared" si="16"/>
        <v>721 Luonnontieteen ja tekniikan tutkimus ja kehittäminen</v>
      </c>
      <c r="J288" s="152" t="str">
        <f t="shared" si="17"/>
        <v>721</v>
      </c>
      <c r="K288" s="161" t="s">
        <v>874</v>
      </c>
      <c r="L288" s="152" t="s">
        <v>273</v>
      </c>
    </row>
    <row r="289" spans="9:12" ht="14.25">
      <c r="I289" s="164" t="str">
        <f t="shared" si="16"/>
        <v>722 Yhteiskuntatieteellinen ja humanistinen tutkimus ja kehittäminen</v>
      </c>
      <c r="J289" s="152" t="str">
        <f t="shared" si="17"/>
        <v>722</v>
      </c>
      <c r="K289" s="161" t="s">
        <v>875</v>
      </c>
      <c r="L289" s="152" t="s">
        <v>275</v>
      </c>
    </row>
    <row r="290" spans="9:12" ht="14.25">
      <c r="I290" s="164" t="str">
        <f t="shared" si="16"/>
        <v>73 Mainostoiminta ja markkinatutkimus</v>
      </c>
      <c r="J290" s="152" t="str">
        <f t="shared" si="17"/>
        <v>73</v>
      </c>
      <c r="K290" s="161" t="s">
        <v>876</v>
      </c>
      <c r="L290" s="152" t="s">
        <v>517</v>
      </c>
    </row>
    <row r="291" spans="9:12" ht="14.25">
      <c r="I291" s="164" t="str">
        <f t="shared" si="16"/>
        <v>731 Mainostoiminta</v>
      </c>
      <c r="J291" s="152" t="str">
        <f t="shared" si="17"/>
        <v>731</v>
      </c>
      <c r="K291" s="161" t="s">
        <v>877</v>
      </c>
      <c r="L291" s="152" t="s">
        <v>518</v>
      </c>
    </row>
    <row r="292" spans="9:12" ht="14.25">
      <c r="I292" s="164" t="str">
        <f t="shared" si="16"/>
        <v>732 Markkina- ja mielipidetutkimukset</v>
      </c>
      <c r="J292" s="152" t="str">
        <f t="shared" si="17"/>
        <v>732</v>
      </c>
      <c r="K292" s="161" t="s">
        <v>878</v>
      </c>
      <c r="L292" s="152" t="s">
        <v>519</v>
      </c>
    </row>
    <row r="293" spans="9:12" ht="14.25">
      <c r="I293" s="164" t="str">
        <f t="shared" si="16"/>
        <v>74 Muut erikoistuneet palvelut liike-elämälle</v>
      </c>
      <c r="J293" s="152" t="str">
        <f t="shared" si="17"/>
        <v>74</v>
      </c>
      <c r="K293" s="161" t="s">
        <v>879</v>
      </c>
      <c r="L293" s="152" t="s">
        <v>520</v>
      </c>
    </row>
    <row r="294" spans="9:12" ht="14.25">
      <c r="I294" s="164" t="str">
        <f t="shared" si="16"/>
        <v>741 Taideteollinen muotoilu ja suunnittelu</v>
      </c>
      <c r="J294" s="152" t="str">
        <f t="shared" si="17"/>
        <v>741</v>
      </c>
      <c r="K294" s="161" t="s">
        <v>880</v>
      </c>
      <c r="L294" s="152" t="s">
        <v>521</v>
      </c>
    </row>
    <row r="295" spans="9:12" ht="14.25">
      <c r="I295" s="164" t="str">
        <f t="shared" si="16"/>
        <v>742 Valokuvaustoiminta</v>
      </c>
      <c r="J295" s="152" t="str">
        <f t="shared" si="17"/>
        <v>742</v>
      </c>
      <c r="K295" s="161" t="s">
        <v>881</v>
      </c>
      <c r="L295" s="152" t="s">
        <v>522</v>
      </c>
    </row>
    <row r="296" spans="9:12" ht="14.25">
      <c r="I296" s="164" t="str">
        <f t="shared" si="16"/>
        <v>743 Kääntäminen ja tulkkaus</v>
      </c>
      <c r="J296" s="152" t="str">
        <f t="shared" si="17"/>
        <v>743</v>
      </c>
      <c r="K296" s="161" t="s">
        <v>882</v>
      </c>
      <c r="L296" s="152" t="s">
        <v>523</v>
      </c>
    </row>
    <row r="297" spans="9:12" ht="14.25">
      <c r="I297" s="164" t="str">
        <f t="shared" si="16"/>
        <v>749 Muualla luokittelemattomat erikoistuneet palvelut liike-elämälle</v>
      </c>
      <c r="J297" s="152" t="str">
        <f t="shared" si="17"/>
        <v>749</v>
      </c>
      <c r="K297" s="161" t="s">
        <v>883</v>
      </c>
      <c r="L297" s="152" t="s">
        <v>524</v>
      </c>
    </row>
    <row r="298" spans="9:12" ht="14.25">
      <c r="I298" s="164" t="str">
        <f t="shared" si="16"/>
        <v>75 Eläinlääkintäpalvelut</v>
      </c>
      <c r="J298" s="152" t="str">
        <f t="shared" si="17"/>
        <v>75</v>
      </c>
      <c r="K298" s="161" t="s">
        <v>884</v>
      </c>
      <c r="L298" s="152" t="s">
        <v>525</v>
      </c>
    </row>
    <row r="299" spans="9:12" ht="14.25">
      <c r="I299" s="164" t="str">
        <f t="shared" si="16"/>
        <v>750 Eläinlääkintäpalvelut</v>
      </c>
      <c r="J299" s="152" t="str">
        <f t="shared" si="17"/>
        <v>750</v>
      </c>
      <c r="K299" s="161" t="s">
        <v>885</v>
      </c>
      <c r="L299" s="152" t="s">
        <v>526</v>
      </c>
    </row>
    <row r="300" spans="9:12" ht="14.25">
      <c r="I300" s="164" t="str">
        <f t="shared" si="16"/>
        <v>77 Vuokraus- ja leasingtoiminta</v>
      </c>
      <c r="J300" s="152" t="str">
        <f t="shared" si="17"/>
        <v>77</v>
      </c>
      <c r="K300" s="161" t="s">
        <v>886</v>
      </c>
      <c r="L300" s="152" t="s">
        <v>527</v>
      </c>
    </row>
    <row r="301" spans="9:12" ht="14.25">
      <c r="I301" s="164" t="str">
        <f t="shared" si="16"/>
        <v>771 Moottoriajoneuvojen vuokraus ja leasing</v>
      </c>
      <c r="J301" s="152" t="str">
        <f t="shared" si="17"/>
        <v>771</v>
      </c>
      <c r="K301" s="161" t="s">
        <v>887</v>
      </c>
      <c r="L301" s="152" t="s">
        <v>528</v>
      </c>
    </row>
    <row r="302" spans="9:12" ht="14.25">
      <c r="I302" s="164" t="str">
        <f t="shared" si="16"/>
        <v>772 Henkilökohtaisten ja kotitaloustavaroiden vuokraus ja leasing</v>
      </c>
      <c r="J302" s="152" t="str">
        <f t="shared" si="17"/>
        <v>772</v>
      </c>
      <c r="K302" s="161" t="s">
        <v>888</v>
      </c>
      <c r="L302" s="152" t="s">
        <v>529</v>
      </c>
    </row>
    <row r="303" spans="9:12" ht="14.25">
      <c r="I303" s="164" t="str">
        <f t="shared" si="16"/>
        <v>773 Koneiden ja laitteiden vuokraus ja leasing</v>
      </c>
      <c r="J303" s="152" t="str">
        <f t="shared" si="17"/>
        <v>773</v>
      </c>
      <c r="K303" s="161" t="s">
        <v>889</v>
      </c>
      <c r="L303" s="152" t="s">
        <v>530</v>
      </c>
    </row>
    <row r="304" spans="9:12" ht="14.25">
      <c r="I304" s="164" t="str">
        <f t="shared" si="16"/>
        <v>774 Henkisen omaisuuden ja vastaavien tuotteiden leasing (pl. tekijänoikeuden suojaamat teokset)</v>
      </c>
      <c r="J304" s="152" t="str">
        <f t="shared" si="17"/>
        <v>774</v>
      </c>
      <c r="K304" s="161" t="s">
        <v>890</v>
      </c>
      <c r="L304" s="152" t="s">
        <v>531</v>
      </c>
    </row>
    <row r="305" spans="9:12" ht="14.25">
      <c r="I305" s="164" t="str">
        <f t="shared" si="16"/>
        <v>78 Työllistämistoiminta</v>
      </c>
      <c r="J305" s="152" t="str">
        <f t="shared" si="17"/>
        <v>78</v>
      </c>
      <c r="K305" s="161" t="s">
        <v>891</v>
      </c>
      <c r="L305" s="152" t="s">
        <v>532</v>
      </c>
    </row>
    <row r="306" spans="9:12" ht="14.25">
      <c r="I306" s="164" t="str">
        <f t="shared" si="16"/>
        <v>781 Työnvälitystoiminta</v>
      </c>
      <c r="J306" s="152" t="str">
        <f t="shared" si="17"/>
        <v>781</v>
      </c>
      <c r="K306" s="161" t="s">
        <v>892</v>
      </c>
      <c r="L306" s="152" t="s">
        <v>533</v>
      </c>
    </row>
    <row r="307" spans="9:12" ht="14.25">
      <c r="I307" s="164" t="str">
        <f t="shared" si="16"/>
        <v>782 Työvoiman vuokraus</v>
      </c>
      <c r="J307" s="152" t="str">
        <f t="shared" si="17"/>
        <v>782</v>
      </c>
      <c r="K307" s="161" t="s">
        <v>893</v>
      </c>
      <c r="L307" s="152" t="s">
        <v>534</v>
      </c>
    </row>
    <row r="308" spans="9:12" ht="14.25">
      <c r="I308" s="164" t="str">
        <f t="shared" si="16"/>
        <v>783 Muut henkilöstön hankintapalvelut</v>
      </c>
      <c r="J308" s="152" t="str">
        <f t="shared" si="17"/>
        <v>783</v>
      </c>
      <c r="K308" s="161" t="s">
        <v>894</v>
      </c>
      <c r="L308" s="152" t="s">
        <v>535</v>
      </c>
    </row>
    <row r="309" spans="9:12" ht="14.25">
      <c r="I309" s="164" t="str">
        <f t="shared" si="16"/>
        <v>79 Matkatoimistojen ja matkanjärjestäjien toiminta; varauspalvelut</v>
      </c>
      <c r="J309" s="152" t="str">
        <f t="shared" si="17"/>
        <v>79</v>
      </c>
      <c r="K309" s="161" t="s">
        <v>895</v>
      </c>
      <c r="L309" s="152" t="s">
        <v>536</v>
      </c>
    </row>
    <row r="310" spans="9:12" ht="14.25">
      <c r="I310" s="164" t="str">
        <f t="shared" si="16"/>
        <v>791 Matkatoimistojen ja matkanjärjestäjien toiminta</v>
      </c>
      <c r="J310" s="152" t="str">
        <f t="shared" si="17"/>
        <v>791</v>
      </c>
      <c r="K310" s="161" t="s">
        <v>896</v>
      </c>
      <c r="L310" s="152" t="s">
        <v>537</v>
      </c>
    </row>
    <row r="311" spans="9:12" ht="14.25">
      <c r="I311" s="164" t="str">
        <f t="shared" si="16"/>
        <v>799 Varauspalvelut, matkaoppaiden palvelut ym.</v>
      </c>
      <c r="J311" s="152" t="str">
        <f t="shared" si="17"/>
        <v>799</v>
      </c>
      <c r="K311" s="161" t="s">
        <v>897</v>
      </c>
      <c r="L311" s="152" t="s">
        <v>538</v>
      </c>
    </row>
    <row r="312" spans="9:12" ht="14.25">
      <c r="I312" s="164" t="str">
        <f t="shared" si="16"/>
        <v>80 Turvallisuus-, vartiointi- ja etsiväpalvelut</v>
      </c>
      <c r="J312" s="152" t="str">
        <f t="shared" si="17"/>
        <v>80</v>
      </c>
      <c r="K312" s="161" t="s">
        <v>898</v>
      </c>
      <c r="L312" s="152" t="s">
        <v>539</v>
      </c>
    </row>
    <row r="313" spans="9:12" ht="14.25">
      <c r="I313" s="164" t="str">
        <f t="shared" si="16"/>
        <v>801 Yksityiset turvallisuuspalvelut</v>
      </c>
      <c r="J313" s="152" t="str">
        <f t="shared" si="17"/>
        <v>801</v>
      </c>
      <c r="K313" s="161" t="s">
        <v>899</v>
      </c>
      <c r="L313" s="152" t="s">
        <v>540</v>
      </c>
    </row>
    <row r="314" spans="9:12" ht="14.25">
      <c r="I314" s="164" t="str">
        <f t="shared" si="16"/>
        <v>802 Turvallisuusjärjestelmät</v>
      </c>
      <c r="J314" s="152" t="str">
        <f t="shared" si="17"/>
        <v>802</v>
      </c>
      <c r="K314" s="161" t="s">
        <v>900</v>
      </c>
      <c r="L314" s="152" t="s">
        <v>541</v>
      </c>
    </row>
    <row r="315" spans="9:12" ht="14.25">
      <c r="I315" s="164" t="str">
        <f t="shared" si="16"/>
        <v>803 Etsivätoiminta</v>
      </c>
      <c r="J315" s="152" t="str">
        <f t="shared" si="17"/>
        <v>803</v>
      </c>
      <c r="K315" s="161" t="s">
        <v>901</v>
      </c>
      <c r="L315" s="152" t="s">
        <v>542</v>
      </c>
    </row>
    <row r="316" spans="9:12" ht="14.25">
      <c r="I316" s="164" t="str">
        <f t="shared" si="16"/>
        <v>81 Kiinteistön- ja maisemanhoito</v>
      </c>
      <c r="J316" s="152" t="str">
        <f t="shared" si="17"/>
        <v>81</v>
      </c>
      <c r="K316" s="161" t="s">
        <v>902</v>
      </c>
      <c r="L316" s="152" t="s">
        <v>279</v>
      </c>
    </row>
    <row r="317" spans="9:12" ht="14.25">
      <c r="I317" s="164" t="str">
        <f t="shared" si="16"/>
        <v>811 Kiinteistönhoito</v>
      </c>
      <c r="J317" s="152" t="str">
        <f t="shared" si="17"/>
        <v>811</v>
      </c>
      <c r="K317" s="161" t="s">
        <v>903</v>
      </c>
      <c r="L317" s="152" t="s">
        <v>281</v>
      </c>
    </row>
    <row r="318" spans="9:12" ht="14.25">
      <c r="I318" s="164" t="str">
        <f t="shared" si="16"/>
        <v>812 Siivouspalvelut</v>
      </c>
      <c r="J318" s="152" t="str">
        <f t="shared" si="17"/>
        <v>812</v>
      </c>
      <c r="K318" s="161" t="s">
        <v>904</v>
      </c>
      <c r="L318" s="152" t="s">
        <v>543</v>
      </c>
    </row>
    <row r="319" spans="9:12" ht="14.25">
      <c r="I319" s="164" t="str">
        <f t="shared" si="16"/>
        <v>813 Maisemanhoitopalvelut</v>
      </c>
      <c r="J319" s="152" t="str">
        <f t="shared" si="17"/>
        <v>813</v>
      </c>
      <c r="K319" s="161" t="s">
        <v>905</v>
      </c>
      <c r="L319" s="152" t="s">
        <v>544</v>
      </c>
    </row>
    <row r="320" spans="9:12" ht="14.25">
      <c r="I320" s="164" t="str">
        <f t="shared" si="16"/>
        <v>82 Hallinto- ja tukipalvelut liike-elämälle</v>
      </c>
      <c r="J320" s="152" t="str">
        <f t="shared" si="17"/>
        <v>82</v>
      </c>
      <c r="K320" s="161" t="s">
        <v>906</v>
      </c>
      <c r="L320" s="152" t="s">
        <v>545</v>
      </c>
    </row>
    <row r="321" spans="9:12" ht="14.25">
      <c r="I321" s="164" t="str">
        <f t="shared" si="16"/>
        <v>821 Hallinto- ja toimistopalvelut</v>
      </c>
      <c r="J321" s="152" t="str">
        <f t="shared" si="17"/>
        <v>821</v>
      </c>
      <c r="K321" s="161" t="s">
        <v>907</v>
      </c>
      <c r="L321" s="152" t="s">
        <v>546</v>
      </c>
    </row>
    <row r="322" spans="9:12" ht="14.25">
      <c r="I322" s="164" t="str">
        <f t="shared" si="16"/>
        <v>822 Puhelinpalvelukeskusten toiminta</v>
      </c>
      <c r="J322" s="152" t="str">
        <f t="shared" si="17"/>
        <v>822</v>
      </c>
      <c r="K322" s="161" t="s">
        <v>908</v>
      </c>
      <c r="L322" s="152" t="s">
        <v>547</v>
      </c>
    </row>
    <row r="323" spans="9:12" ht="14.25">
      <c r="I323" s="164" t="str">
        <f t="shared" si="16"/>
        <v>823 Messujen ja kongressien järjestäminen</v>
      </c>
      <c r="J323" s="152" t="str">
        <f t="shared" si="17"/>
        <v>823</v>
      </c>
      <c r="K323" s="161" t="s">
        <v>909</v>
      </c>
      <c r="L323" s="152" t="s">
        <v>548</v>
      </c>
    </row>
    <row r="324" spans="9:12" ht="14.25">
      <c r="I324" s="164" t="str">
        <f t="shared" si="16"/>
        <v>829 Muu liike-elämää palveleva toiminta</v>
      </c>
      <c r="J324" s="152" t="str">
        <f t="shared" si="17"/>
        <v>829</v>
      </c>
      <c r="K324" s="161" t="s">
        <v>910</v>
      </c>
      <c r="L324" s="152" t="s">
        <v>549</v>
      </c>
    </row>
    <row r="325" spans="9:12" ht="14.25">
      <c r="I325" s="164" t="str">
        <f t="shared" si="16"/>
        <v>84 Julkinen hallinto ja maanpuolustus; pakollinen sosiaalivakuutus</v>
      </c>
      <c r="J325" s="152" t="str">
        <f t="shared" si="17"/>
        <v>84</v>
      </c>
      <c r="K325" s="161" t="s">
        <v>911</v>
      </c>
      <c r="L325" s="152" t="s">
        <v>550</v>
      </c>
    </row>
    <row r="326" spans="9:12" ht="14.25">
      <c r="I326" s="164" t="str">
        <f t="shared" si="16"/>
        <v>841 Julkinen hallinto</v>
      </c>
      <c r="J326" s="152" t="str">
        <f t="shared" si="17"/>
        <v>841</v>
      </c>
      <c r="K326" s="161" t="s">
        <v>912</v>
      </c>
      <c r="L326" s="152" t="s">
        <v>551</v>
      </c>
    </row>
    <row r="327" spans="9:12" ht="14.25">
      <c r="I327" s="164" t="str">
        <f t="shared" si="16"/>
        <v>842 Ulkoasiain hallinto, maanpuolustus ja järjestystoimi</v>
      </c>
      <c r="J327" s="152" t="str">
        <f t="shared" si="17"/>
        <v>842</v>
      </c>
      <c r="K327" s="161" t="s">
        <v>913</v>
      </c>
      <c r="L327" s="152" t="s">
        <v>552</v>
      </c>
    </row>
    <row r="328" spans="9:12" ht="14.25">
      <c r="I328" s="164" t="str">
        <f t="shared" si="16"/>
        <v>843 Pakollinen sosiaalivakuutustoiminta</v>
      </c>
      <c r="J328" s="152" t="str">
        <f t="shared" si="17"/>
        <v>843</v>
      </c>
      <c r="K328" s="161" t="s">
        <v>914</v>
      </c>
      <c r="L328" s="152" t="s">
        <v>553</v>
      </c>
    </row>
    <row r="329" spans="9:12" ht="14.25">
      <c r="I329" s="164" t="str">
        <f t="shared" si="16"/>
        <v>85 Koulutus</v>
      </c>
      <c r="J329" s="152" t="str">
        <f t="shared" si="17"/>
        <v>85</v>
      </c>
      <c r="K329" s="161" t="s">
        <v>915</v>
      </c>
      <c r="L329" s="152" t="s">
        <v>554</v>
      </c>
    </row>
    <row r="330" spans="9:12" ht="14.25">
      <c r="I330" s="164" t="str">
        <f t="shared" si="16"/>
        <v>851 Esiasteen koulutus</v>
      </c>
      <c r="J330" s="152" t="str">
        <f t="shared" si="17"/>
        <v>851</v>
      </c>
      <c r="K330" s="161" t="s">
        <v>916</v>
      </c>
      <c r="L330" s="152" t="s">
        <v>555</v>
      </c>
    </row>
    <row r="331" spans="9:12" ht="14.25">
      <c r="I331" s="164" t="str">
        <f t="shared" si="16"/>
        <v>852 Alemman perusasteen koulutus</v>
      </c>
      <c r="J331" s="152" t="str">
        <f t="shared" si="17"/>
        <v>852</v>
      </c>
      <c r="K331" s="161" t="s">
        <v>917</v>
      </c>
      <c r="L331" s="152" t="s">
        <v>556</v>
      </c>
    </row>
    <row r="332" spans="9:12" ht="14.25">
      <c r="I332" s="164" t="str">
        <f t="shared" si="16"/>
        <v>853 Ylemmän perusasteen ja keskiasteen koulutus</v>
      </c>
      <c r="J332" s="152" t="str">
        <f t="shared" si="17"/>
        <v>853</v>
      </c>
      <c r="K332" s="161" t="s">
        <v>918</v>
      </c>
      <c r="L332" s="152" t="s">
        <v>557</v>
      </c>
    </row>
    <row r="333" spans="9:12" ht="14.25">
      <c r="I333" s="164" t="str">
        <f aca="true" t="shared" si="18" ref="I333:I371">K333</f>
        <v>854 Korkea-asteen koulutus</v>
      </c>
      <c r="J333" s="152" t="str">
        <f aca="true" t="shared" si="19" ref="J333:J371">L333</f>
        <v>854</v>
      </c>
      <c r="K333" s="161" t="s">
        <v>919</v>
      </c>
      <c r="L333" s="152" t="s">
        <v>558</v>
      </c>
    </row>
    <row r="334" spans="9:12" ht="14.25">
      <c r="I334" s="164" t="str">
        <f t="shared" si="18"/>
        <v>855 Muu koulutus</v>
      </c>
      <c r="J334" s="152" t="str">
        <f t="shared" si="19"/>
        <v>855</v>
      </c>
      <c r="K334" s="161" t="s">
        <v>920</v>
      </c>
      <c r="L334" s="152" t="s">
        <v>559</v>
      </c>
    </row>
    <row r="335" spans="9:12" ht="14.25">
      <c r="I335" s="164" t="str">
        <f t="shared" si="18"/>
        <v>856 Koulutusta palveleva toiminta</v>
      </c>
      <c r="J335" s="152" t="str">
        <f t="shared" si="19"/>
        <v>856</v>
      </c>
      <c r="K335" s="161" t="s">
        <v>921</v>
      </c>
      <c r="L335" s="152" t="s">
        <v>560</v>
      </c>
    </row>
    <row r="336" spans="9:12" ht="14.25">
      <c r="I336" s="164" t="str">
        <f t="shared" si="18"/>
        <v>86 Terveyspalvelut</v>
      </c>
      <c r="J336" s="152" t="str">
        <f t="shared" si="19"/>
        <v>86</v>
      </c>
      <c r="K336" s="161" t="s">
        <v>922</v>
      </c>
      <c r="L336" s="152" t="s">
        <v>561</v>
      </c>
    </row>
    <row r="337" spans="9:12" ht="14.25">
      <c r="I337" s="164" t="str">
        <f t="shared" si="18"/>
        <v>861 Terveydenhuollon laitospalvelut</v>
      </c>
      <c r="J337" s="152" t="str">
        <f t="shared" si="19"/>
        <v>861</v>
      </c>
      <c r="K337" s="161" t="s">
        <v>923</v>
      </c>
      <c r="L337" s="152" t="s">
        <v>562</v>
      </c>
    </row>
    <row r="338" spans="9:12" ht="14.25">
      <c r="I338" s="164" t="str">
        <f t="shared" si="18"/>
        <v>862 Lääkäri- ja hammaslääkäripalvelut</v>
      </c>
      <c r="J338" s="152" t="str">
        <f t="shared" si="19"/>
        <v>862</v>
      </c>
      <c r="K338" s="161" t="s">
        <v>924</v>
      </c>
      <c r="L338" s="152" t="s">
        <v>563</v>
      </c>
    </row>
    <row r="339" spans="9:12" ht="14.25">
      <c r="I339" s="164" t="str">
        <f t="shared" si="18"/>
        <v>869 Muut terveydenhuoltopalvelut</v>
      </c>
      <c r="J339" s="152" t="str">
        <f t="shared" si="19"/>
        <v>869</v>
      </c>
      <c r="K339" s="161" t="s">
        <v>925</v>
      </c>
      <c r="L339" s="152" t="s">
        <v>564</v>
      </c>
    </row>
    <row r="340" spans="9:12" ht="14.25">
      <c r="I340" s="164" t="str">
        <f t="shared" si="18"/>
        <v>87 Sosiaalihuollon laitospalvelut</v>
      </c>
      <c r="J340" s="152" t="str">
        <f t="shared" si="19"/>
        <v>87</v>
      </c>
      <c r="K340" s="161" t="s">
        <v>926</v>
      </c>
      <c r="L340" s="152" t="s">
        <v>565</v>
      </c>
    </row>
    <row r="341" spans="9:12" ht="14.25">
      <c r="I341" s="164" t="str">
        <f t="shared" si="18"/>
        <v>871 Sosiaalihuollon hoitolaitokset</v>
      </c>
      <c r="J341" s="152" t="str">
        <f t="shared" si="19"/>
        <v>871</v>
      </c>
      <c r="K341" s="161" t="s">
        <v>927</v>
      </c>
      <c r="L341" s="152" t="s">
        <v>566</v>
      </c>
    </row>
    <row r="342" spans="9:12" ht="14.25">
      <c r="I342" s="164" t="str">
        <f t="shared" si="18"/>
        <v>872 Kehitysvammaisten sekä mielenterveys- ja päihdeongelmaisten asumispalvelut</v>
      </c>
      <c r="J342" s="152" t="str">
        <f t="shared" si="19"/>
        <v>872</v>
      </c>
      <c r="K342" s="161" t="s">
        <v>928</v>
      </c>
      <c r="L342" s="152" t="s">
        <v>567</v>
      </c>
    </row>
    <row r="343" spans="9:12" ht="14.25">
      <c r="I343" s="164" t="str">
        <f t="shared" si="18"/>
        <v>873 Vanhusten ja vammaisten asumispalvelut</v>
      </c>
      <c r="J343" s="152" t="str">
        <f t="shared" si="19"/>
        <v>873</v>
      </c>
      <c r="K343" s="161" t="s">
        <v>929</v>
      </c>
      <c r="L343" s="152" t="s">
        <v>568</v>
      </c>
    </row>
    <row r="344" spans="9:12" ht="14.25">
      <c r="I344" s="164" t="str">
        <f t="shared" si="18"/>
        <v>879 Muut sosiaalihuollon laitospalvelut</v>
      </c>
      <c r="J344" s="152" t="str">
        <f t="shared" si="19"/>
        <v>879</v>
      </c>
      <c r="K344" s="161" t="s">
        <v>930</v>
      </c>
      <c r="L344" s="152" t="s">
        <v>569</v>
      </c>
    </row>
    <row r="345" spans="9:12" ht="14.25">
      <c r="I345" s="164" t="str">
        <f t="shared" si="18"/>
        <v>88 Sosiaalihuollon avopalvelut</v>
      </c>
      <c r="J345" s="152" t="str">
        <f t="shared" si="19"/>
        <v>88</v>
      </c>
      <c r="K345" s="161" t="s">
        <v>931</v>
      </c>
      <c r="L345" s="152" t="s">
        <v>570</v>
      </c>
    </row>
    <row r="346" spans="9:12" ht="14.25">
      <c r="I346" s="164" t="str">
        <f t="shared" si="18"/>
        <v>881 Vanhusten ja vammaisten sosiaalihuollon avopalvelut</v>
      </c>
      <c r="J346" s="152" t="str">
        <f t="shared" si="19"/>
        <v>881</v>
      </c>
      <c r="K346" s="161" t="s">
        <v>932</v>
      </c>
      <c r="L346" s="152" t="s">
        <v>571</v>
      </c>
    </row>
    <row r="347" spans="9:12" ht="14.25">
      <c r="I347" s="164" t="str">
        <f t="shared" si="18"/>
        <v>889 Muut sosiaalihuollon avopalvelut</v>
      </c>
      <c r="J347" s="152" t="str">
        <f t="shared" si="19"/>
        <v>889</v>
      </c>
      <c r="K347" s="161" t="s">
        <v>933</v>
      </c>
      <c r="L347" s="152" t="s">
        <v>572</v>
      </c>
    </row>
    <row r="348" spans="9:12" ht="14.25">
      <c r="I348" s="164" t="str">
        <f t="shared" si="18"/>
        <v>90 Kulttuuri- ja viihdetoiminta</v>
      </c>
      <c r="J348" s="152" t="str">
        <f t="shared" si="19"/>
        <v>90</v>
      </c>
      <c r="K348" s="161" t="s">
        <v>934</v>
      </c>
      <c r="L348" s="152" t="s">
        <v>573</v>
      </c>
    </row>
    <row r="349" spans="9:12" ht="14.25">
      <c r="I349" s="164" t="str">
        <f t="shared" si="18"/>
        <v>900 Kulttuuri- ja viihdetoiminta</v>
      </c>
      <c r="J349" s="152" t="str">
        <f t="shared" si="19"/>
        <v>900</v>
      </c>
      <c r="K349" s="161" t="s">
        <v>935</v>
      </c>
      <c r="L349" s="152" t="s">
        <v>574</v>
      </c>
    </row>
    <row r="350" spans="9:12" ht="14.25">
      <c r="I350" s="164" t="str">
        <f t="shared" si="18"/>
        <v>91 Kirjastojen, arkistojen, museoiden ja muiden kulttuurilaitosten toiminta</v>
      </c>
      <c r="J350" s="152" t="str">
        <f t="shared" si="19"/>
        <v>91</v>
      </c>
      <c r="K350" s="161" t="s">
        <v>936</v>
      </c>
      <c r="L350" s="152" t="s">
        <v>575</v>
      </c>
    </row>
    <row r="351" spans="9:12" ht="14.25">
      <c r="I351" s="164" t="str">
        <f t="shared" si="18"/>
        <v>910 Kirjastojen, arkistojen, museoiden ja muiden kulttuurilaitosten toiminta</v>
      </c>
      <c r="J351" s="152" t="str">
        <f t="shared" si="19"/>
        <v>910</v>
      </c>
      <c r="K351" s="161" t="s">
        <v>937</v>
      </c>
      <c r="L351" s="152" t="s">
        <v>576</v>
      </c>
    </row>
    <row r="352" spans="9:12" ht="14.25">
      <c r="I352" s="164" t="str">
        <f t="shared" si="18"/>
        <v>92 Rahapeli- ja vedonlyöntipalvelut</v>
      </c>
      <c r="J352" s="152" t="str">
        <f t="shared" si="19"/>
        <v>92</v>
      </c>
      <c r="K352" s="161" t="s">
        <v>938</v>
      </c>
      <c r="L352" s="152" t="s">
        <v>577</v>
      </c>
    </row>
    <row r="353" spans="9:12" ht="14.25">
      <c r="I353" s="164" t="str">
        <f t="shared" si="18"/>
        <v>920 Rahapeli- ja vedonlyöntipalvelut</v>
      </c>
      <c r="J353" s="152" t="str">
        <f t="shared" si="19"/>
        <v>920</v>
      </c>
      <c r="K353" s="161" t="s">
        <v>939</v>
      </c>
      <c r="L353" s="152" t="s">
        <v>578</v>
      </c>
    </row>
    <row r="354" spans="9:12" ht="14.25">
      <c r="I354" s="164" t="str">
        <f t="shared" si="18"/>
        <v>93 Urheilutoiminta sekä huvi- ja virkistyspalvelut</v>
      </c>
      <c r="J354" s="152" t="str">
        <f t="shared" si="19"/>
        <v>93</v>
      </c>
      <c r="K354" s="161" t="s">
        <v>940</v>
      </c>
      <c r="L354" s="152" t="s">
        <v>295</v>
      </c>
    </row>
    <row r="355" spans="9:12" ht="14.25">
      <c r="I355" s="164" t="str">
        <f t="shared" si="18"/>
        <v>931 Urheilutoiminta</v>
      </c>
      <c r="J355" s="152" t="str">
        <f t="shared" si="19"/>
        <v>931</v>
      </c>
      <c r="K355" s="161" t="s">
        <v>941</v>
      </c>
      <c r="L355" s="152" t="s">
        <v>297</v>
      </c>
    </row>
    <row r="356" spans="9:12" ht="14.25">
      <c r="I356" s="164" t="str">
        <f t="shared" si="18"/>
        <v>932 Huvi- ja virkistystoiminta</v>
      </c>
      <c r="J356" s="152" t="str">
        <f t="shared" si="19"/>
        <v>932</v>
      </c>
      <c r="K356" s="161" t="s">
        <v>942</v>
      </c>
      <c r="L356" s="152" t="s">
        <v>579</v>
      </c>
    </row>
    <row r="357" spans="9:12" ht="14.25">
      <c r="I357" s="164" t="str">
        <f t="shared" si="18"/>
        <v>94 Järjestöjen toiminta</v>
      </c>
      <c r="J357" s="152" t="str">
        <f t="shared" si="19"/>
        <v>94</v>
      </c>
      <c r="K357" s="161" t="s">
        <v>943</v>
      </c>
      <c r="L357" s="152" t="s">
        <v>299</v>
      </c>
    </row>
    <row r="358" spans="9:12" ht="14.25">
      <c r="I358" s="164" t="str">
        <f t="shared" si="18"/>
        <v>941 Elinkeinoelämän, työnantaja- ja ammattialajärjestöjen toiminta</v>
      </c>
      <c r="J358" s="152" t="str">
        <f t="shared" si="19"/>
        <v>941</v>
      </c>
      <c r="K358" s="161" t="s">
        <v>944</v>
      </c>
      <c r="L358" s="152" t="s">
        <v>300</v>
      </c>
    </row>
    <row r="359" spans="9:12" ht="14.25">
      <c r="I359" s="164" t="str">
        <f t="shared" si="18"/>
        <v>942 Ammattiyhdistysten toiminta</v>
      </c>
      <c r="J359" s="152" t="str">
        <f t="shared" si="19"/>
        <v>942</v>
      </c>
      <c r="K359" s="161" t="s">
        <v>945</v>
      </c>
      <c r="L359" s="152" t="s">
        <v>302</v>
      </c>
    </row>
    <row r="360" spans="9:12" ht="14.25">
      <c r="I360" s="164" t="str">
        <f t="shared" si="18"/>
        <v>949 Muiden järjestöjen toiminta</v>
      </c>
      <c r="J360" s="152" t="str">
        <f t="shared" si="19"/>
        <v>949</v>
      </c>
      <c r="K360" s="161" t="s">
        <v>946</v>
      </c>
      <c r="L360" s="152" t="s">
        <v>304</v>
      </c>
    </row>
    <row r="361" spans="9:12" ht="14.25">
      <c r="I361" s="164" t="str">
        <f t="shared" si="18"/>
        <v>95 Tietokoneiden, henkilökohtaisten ja kotitaloustavaroiden korjaus</v>
      </c>
      <c r="J361" s="152" t="str">
        <f t="shared" si="19"/>
        <v>95</v>
      </c>
      <c r="K361" s="161" t="s">
        <v>947</v>
      </c>
      <c r="L361" s="152" t="s">
        <v>580</v>
      </c>
    </row>
    <row r="362" spans="9:12" ht="14.25">
      <c r="I362" s="164" t="str">
        <f t="shared" si="18"/>
        <v>951 Tietokoneiden ja viestintälaitteiden korjaus</v>
      </c>
      <c r="J362" s="152" t="str">
        <f t="shared" si="19"/>
        <v>951</v>
      </c>
      <c r="K362" s="161" t="s">
        <v>948</v>
      </c>
      <c r="L362" s="152" t="s">
        <v>581</v>
      </c>
    </row>
    <row r="363" spans="9:12" ht="14.25">
      <c r="I363" s="164" t="str">
        <f t="shared" si="18"/>
        <v>952 Henkilökohtaisten ja kotitaloustavaroiden korjaus</v>
      </c>
      <c r="J363" s="152" t="str">
        <f t="shared" si="19"/>
        <v>952</v>
      </c>
      <c r="K363" s="161" t="s">
        <v>949</v>
      </c>
      <c r="L363" s="152" t="s">
        <v>582</v>
      </c>
    </row>
    <row r="364" spans="9:12" ht="14.25">
      <c r="I364" s="164" t="str">
        <f t="shared" si="18"/>
        <v>96 Muut henkilökohtaiset palvelut</v>
      </c>
      <c r="J364" s="152" t="str">
        <f t="shared" si="19"/>
        <v>96</v>
      </c>
      <c r="K364" s="161" t="s">
        <v>950</v>
      </c>
      <c r="L364" s="152" t="s">
        <v>583</v>
      </c>
    </row>
    <row r="365" spans="9:12" ht="14.25">
      <c r="I365" s="164" t="str">
        <f t="shared" si="18"/>
        <v>960 Muut henkilökohtaiset palvelut</v>
      </c>
      <c r="J365" s="152" t="str">
        <f t="shared" si="19"/>
        <v>960</v>
      </c>
      <c r="K365" s="161" t="s">
        <v>951</v>
      </c>
      <c r="L365" s="152" t="s">
        <v>584</v>
      </c>
    </row>
    <row r="366" spans="9:12" ht="14.25">
      <c r="I366" s="164" t="str">
        <f t="shared" si="18"/>
        <v>97 Kotitalouksien toiminta kotitaloustyöntekijöiden työnantajina</v>
      </c>
      <c r="J366" s="152" t="str">
        <f t="shared" si="19"/>
        <v>97</v>
      </c>
      <c r="K366" s="161" t="s">
        <v>952</v>
      </c>
      <c r="L366" s="152" t="s">
        <v>585</v>
      </c>
    </row>
    <row r="367" spans="9:12" ht="14.25">
      <c r="I367" s="164" t="str">
        <f t="shared" si="18"/>
        <v>970 Kotitalouksien toiminta kotitaloustyöntekijöiden työnantajina</v>
      </c>
      <c r="J367" s="152" t="str">
        <f t="shared" si="19"/>
        <v>970</v>
      </c>
      <c r="K367" s="161" t="s">
        <v>953</v>
      </c>
      <c r="L367" s="152" t="s">
        <v>586</v>
      </c>
    </row>
    <row r="368" spans="9:12" ht="14.25">
      <c r="I368" s="164" t="str">
        <f t="shared" si="18"/>
        <v>98 Kotitalouksien eriyttämätön toiminta tavaroiden ja palvelujen tuottamiseksi omaan käyttöön</v>
      </c>
      <c r="J368" s="152" t="str">
        <f t="shared" si="19"/>
        <v>98</v>
      </c>
      <c r="K368" s="161" t="s">
        <v>954</v>
      </c>
      <c r="L368" s="152" t="s">
        <v>587</v>
      </c>
    </row>
    <row r="369" spans="9:12" ht="14.25">
      <c r="I369" s="164" t="str">
        <f t="shared" si="18"/>
        <v>981 Kotitalouksien eriyttämätön toiminta tavaroiden tuottamiseksi omaan käyttöön</v>
      </c>
      <c r="J369" s="152" t="str">
        <f t="shared" si="19"/>
        <v>981</v>
      </c>
      <c r="K369" s="161" t="s">
        <v>955</v>
      </c>
      <c r="L369" s="152" t="s">
        <v>588</v>
      </c>
    </row>
    <row r="370" spans="9:12" ht="14.25">
      <c r="I370" s="164" t="str">
        <f t="shared" si="18"/>
        <v>982 Kotitalouksien eriyttämätön toiminta palvelujen tuottamiseksi omaan käyttöön</v>
      </c>
      <c r="J370" s="152" t="str">
        <f t="shared" si="19"/>
        <v>982</v>
      </c>
      <c r="K370" s="161" t="s">
        <v>956</v>
      </c>
      <c r="L370" s="152" t="s">
        <v>589</v>
      </c>
    </row>
    <row r="371" spans="9:12" ht="14.25">
      <c r="I371" s="164" t="str">
        <f t="shared" si="18"/>
        <v>99 Kansainvälisten organisaatioiden ja toimielinten toiminta</v>
      </c>
      <c r="J371" s="152" t="str">
        <f t="shared" si="19"/>
        <v>99</v>
      </c>
      <c r="K371" s="161" t="s">
        <v>957</v>
      </c>
      <c r="L371" s="152" t="s">
        <v>306</v>
      </c>
    </row>
    <row r="447" spans="9:12" ht="14.25">
      <c r="I447" s="164"/>
      <c r="J447" s="164"/>
      <c r="K447" s="162"/>
      <c r="L447" s="162"/>
    </row>
    <row r="448" spans="9:12" ht="14.25">
      <c r="I448" s="164"/>
      <c r="J448" s="164"/>
      <c r="K448" s="162"/>
      <c r="L448" s="162"/>
    </row>
    <row r="449" spans="9:12" ht="14.25">
      <c r="I449" s="164"/>
      <c r="J449" s="164"/>
      <c r="K449" s="162"/>
      <c r="L449" s="162"/>
    </row>
    <row r="450" spans="9:12" ht="14.25">
      <c r="I450" s="164"/>
      <c r="J450" s="164"/>
      <c r="K450" s="162"/>
      <c r="L450" s="162"/>
    </row>
    <row r="451" spans="9:12" ht="14.25">
      <c r="I451" s="164"/>
      <c r="J451" s="164"/>
      <c r="K451" s="162"/>
      <c r="L451" s="162"/>
    </row>
    <row r="452" spans="9:12" ht="14.25">
      <c r="I452" s="164"/>
      <c r="J452" s="164"/>
      <c r="K452" s="162"/>
      <c r="L452" s="162"/>
    </row>
    <row r="453" spans="9:12" ht="14.25">
      <c r="I453" s="164"/>
      <c r="J453" s="164"/>
      <c r="K453" s="162"/>
      <c r="L453" s="162"/>
    </row>
    <row r="454" spans="9:12" ht="14.25">
      <c r="I454" s="164"/>
      <c r="J454" s="164"/>
      <c r="K454" s="162"/>
      <c r="L454" s="162"/>
    </row>
    <row r="455" spans="9:12" ht="14.25">
      <c r="I455" s="164"/>
      <c r="J455" s="164"/>
      <c r="K455" s="162"/>
      <c r="L455" s="162"/>
    </row>
    <row r="456" spans="9:12" ht="14.25">
      <c r="I456" s="164"/>
      <c r="J456" s="164"/>
      <c r="K456" s="162"/>
      <c r="L456" s="162"/>
    </row>
    <row r="457" spans="9:12" ht="14.25">
      <c r="I457" s="164"/>
      <c r="J457" s="164"/>
      <c r="K457" s="162"/>
      <c r="L457" s="162"/>
    </row>
    <row r="458" spans="9:12" ht="14.25">
      <c r="I458" s="164"/>
      <c r="J458" s="164"/>
      <c r="K458" s="162"/>
      <c r="L458" s="162"/>
    </row>
    <row r="459" spans="9:12" ht="14.25">
      <c r="I459" s="164"/>
      <c r="J459" s="164"/>
      <c r="K459" s="162"/>
      <c r="L459" s="162"/>
    </row>
    <row r="460" spans="9:12" ht="14.25">
      <c r="I460" s="164"/>
      <c r="J460" s="164"/>
      <c r="K460" s="162"/>
      <c r="L460" s="162"/>
    </row>
    <row r="461" spans="9:12" ht="14.25">
      <c r="I461" s="164"/>
      <c r="J461" s="164"/>
      <c r="K461" s="162"/>
      <c r="L461" s="162"/>
    </row>
    <row r="462" spans="9:12" ht="14.25">
      <c r="I462" s="164"/>
      <c r="J462" s="164"/>
      <c r="K462" s="162"/>
      <c r="L462" s="162"/>
    </row>
    <row r="463" spans="9:12" ht="14.25">
      <c r="I463" s="164"/>
      <c r="J463" s="164"/>
      <c r="K463" s="162"/>
      <c r="L463" s="162"/>
    </row>
    <row r="464" spans="9:12" ht="14.25">
      <c r="I464" s="164"/>
      <c r="J464" s="164"/>
      <c r="K464" s="162"/>
      <c r="L464" s="162"/>
    </row>
    <row r="465" spans="9:12" ht="14.25">
      <c r="I465" s="164"/>
      <c r="J465" s="164"/>
      <c r="K465" s="162"/>
      <c r="L465" s="162"/>
    </row>
    <row r="466" spans="9:12" ht="14.25">
      <c r="I466" s="164"/>
      <c r="J466" s="164"/>
      <c r="K466" s="162"/>
      <c r="L466" s="162"/>
    </row>
    <row r="467" spans="9:12" ht="14.25">
      <c r="I467" s="164"/>
      <c r="J467" s="164"/>
      <c r="K467" s="162"/>
      <c r="L467" s="162"/>
    </row>
    <row r="468" spans="9:12" ht="14.25">
      <c r="I468" s="164"/>
      <c r="J468" s="164"/>
      <c r="K468" s="162"/>
      <c r="L468" s="162"/>
    </row>
    <row r="469" spans="9:12" ht="14.25">
      <c r="I469" s="164"/>
      <c r="J469" s="164"/>
      <c r="K469" s="162"/>
      <c r="L469" s="162"/>
    </row>
    <row r="470" spans="9:12" ht="14.25">
      <c r="I470" s="164"/>
      <c r="J470" s="164"/>
      <c r="K470" s="162"/>
      <c r="L470" s="162"/>
    </row>
    <row r="471" spans="9:12" ht="14.25">
      <c r="I471" s="164"/>
      <c r="J471" s="164"/>
      <c r="K471" s="162"/>
      <c r="L471" s="162"/>
    </row>
    <row r="472" spans="9:12" ht="14.25">
      <c r="I472" s="164"/>
      <c r="J472" s="164"/>
      <c r="K472" s="162"/>
      <c r="L472" s="162"/>
    </row>
    <row r="473" spans="9:12" ht="14.25">
      <c r="I473" s="164"/>
      <c r="J473" s="164"/>
      <c r="K473" s="162"/>
      <c r="L473" s="162"/>
    </row>
    <row r="474" spans="9:12" ht="14.25">
      <c r="I474" s="164"/>
      <c r="J474" s="164"/>
      <c r="K474" s="162"/>
      <c r="L474" s="162"/>
    </row>
    <row r="475" spans="9:12" ht="14.25">
      <c r="I475" s="164"/>
      <c r="J475" s="164"/>
      <c r="K475" s="162"/>
      <c r="L475" s="162"/>
    </row>
    <row r="476" spans="9:12" ht="14.25">
      <c r="I476" s="164"/>
      <c r="J476" s="164"/>
      <c r="K476" s="162"/>
      <c r="L476" s="162"/>
    </row>
    <row r="477" spans="9:12" ht="14.25">
      <c r="I477" s="164"/>
      <c r="J477" s="164"/>
      <c r="K477" s="162"/>
      <c r="L477" s="162"/>
    </row>
    <row r="478" spans="9:12" ht="14.25">
      <c r="I478" s="164"/>
      <c r="J478" s="164"/>
      <c r="K478" s="162"/>
      <c r="L478" s="162"/>
    </row>
    <row r="479" spans="9:12" ht="14.25">
      <c r="I479" s="164"/>
      <c r="J479" s="164"/>
      <c r="K479" s="162"/>
      <c r="L479" s="162"/>
    </row>
    <row r="480" spans="9:12" ht="14.25">
      <c r="I480" s="164"/>
      <c r="J480" s="164"/>
      <c r="K480" s="162"/>
      <c r="L480" s="162"/>
    </row>
    <row r="481" spans="9:12" ht="14.25">
      <c r="I481" s="164"/>
      <c r="J481" s="164"/>
      <c r="K481" s="162"/>
      <c r="L481" s="162"/>
    </row>
    <row r="482" spans="9:12" ht="14.25">
      <c r="I482" s="164"/>
      <c r="J482" s="164"/>
      <c r="K482" s="162"/>
      <c r="L482" s="162"/>
    </row>
    <row r="483" spans="9:12" ht="14.25">
      <c r="I483" s="164"/>
      <c r="J483" s="164"/>
      <c r="K483" s="162"/>
      <c r="L483" s="162"/>
    </row>
    <row r="484" spans="9:12" ht="14.25">
      <c r="I484" s="164"/>
      <c r="J484" s="164"/>
      <c r="K484" s="162"/>
      <c r="L484" s="162"/>
    </row>
    <row r="485" spans="9:12" ht="14.25">
      <c r="I485" s="164"/>
      <c r="J485" s="164"/>
      <c r="K485" s="162"/>
      <c r="L485" s="162"/>
    </row>
    <row r="486" spans="9:12" ht="14.25">
      <c r="I486" s="164"/>
      <c r="J486" s="164"/>
      <c r="K486" s="162"/>
      <c r="L486" s="162"/>
    </row>
    <row r="487" spans="9:12" ht="14.25">
      <c r="I487" s="164"/>
      <c r="J487" s="164"/>
      <c r="K487" s="162"/>
      <c r="L487" s="162"/>
    </row>
    <row r="488" spans="9:12" ht="14.25">
      <c r="I488" s="164"/>
      <c r="J488" s="164"/>
      <c r="K488" s="162"/>
      <c r="L488" s="162"/>
    </row>
    <row r="489" spans="9:12" ht="14.25">
      <c r="I489" s="164"/>
      <c r="J489" s="164"/>
      <c r="K489" s="162"/>
      <c r="L489" s="162"/>
    </row>
    <row r="490" spans="9:12" ht="14.25">
      <c r="I490" s="164"/>
      <c r="J490" s="164"/>
      <c r="K490" s="162"/>
      <c r="L490" s="162"/>
    </row>
    <row r="491" spans="9:12" ht="14.25">
      <c r="I491" s="164"/>
      <c r="J491" s="164"/>
      <c r="K491" s="162"/>
      <c r="L491" s="162"/>
    </row>
    <row r="492" spans="9:12" ht="14.25">
      <c r="I492" s="164"/>
      <c r="J492" s="164"/>
      <c r="K492" s="162"/>
      <c r="L492" s="162"/>
    </row>
    <row r="493" spans="9:12" ht="14.25">
      <c r="I493" s="164"/>
      <c r="J493" s="164"/>
      <c r="K493" s="162"/>
      <c r="L493" s="162"/>
    </row>
    <row r="494" spans="9:12" ht="14.25">
      <c r="I494" s="164"/>
      <c r="J494" s="164"/>
      <c r="K494" s="162"/>
      <c r="L494" s="162"/>
    </row>
    <row r="495" spans="9:12" ht="14.25">
      <c r="I495" s="164"/>
      <c r="J495" s="164"/>
      <c r="K495" s="162"/>
      <c r="L495" s="162"/>
    </row>
    <row r="496" spans="9:12" ht="14.25">
      <c r="I496" s="164"/>
      <c r="J496" s="164"/>
      <c r="K496" s="162"/>
      <c r="L496" s="162"/>
    </row>
    <row r="497" spans="9:12" ht="14.25">
      <c r="I497" s="164"/>
      <c r="J497" s="164"/>
      <c r="K497" s="162"/>
      <c r="L497" s="162"/>
    </row>
    <row r="498" spans="9:12" ht="14.25">
      <c r="I498" s="164"/>
      <c r="J498" s="164"/>
      <c r="K498" s="162"/>
      <c r="L498" s="162"/>
    </row>
    <row r="499" spans="9:12" ht="14.25">
      <c r="I499" s="164"/>
      <c r="J499" s="164"/>
      <c r="K499" s="162"/>
      <c r="L499" s="162"/>
    </row>
    <row r="500" spans="9:12" ht="14.25">
      <c r="I500" s="164"/>
      <c r="J500" s="164"/>
      <c r="K500" s="162"/>
      <c r="L500" s="162"/>
    </row>
    <row r="501" spans="9:12" ht="14.25">
      <c r="I501" s="164"/>
      <c r="J501" s="164"/>
      <c r="K501" s="162"/>
      <c r="L501" s="162"/>
    </row>
    <row r="502" spans="9:12" ht="14.25">
      <c r="I502" s="164"/>
      <c r="J502" s="164"/>
      <c r="K502" s="162"/>
      <c r="L502" s="162"/>
    </row>
    <row r="503" spans="9:12" ht="14.25">
      <c r="I503" s="164"/>
      <c r="J503" s="164"/>
      <c r="K503" s="162"/>
      <c r="L503" s="162"/>
    </row>
    <row r="504" spans="9:12" ht="14.25">
      <c r="I504" s="164"/>
      <c r="J504" s="164"/>
      <c r="K504" s="162"/>
      <c r="L504" s="162"/>
    </row>
    <row r="505" spans="9:12" ht="14.25">
      <c r="I505" s="164"/>
      <c r="J505" s="164"/>
      <c r="K505" s="162"/>
      <c r="L505" s="162"/>
    </row>
    <row r="506" spans="9:12" ht="14.25">
      <c r="I506" s="164"/>
      <c r="J506" s="164"/>
      <c r="K506" s="162"/>
      <c r="L506" s="162"/>
    </row>
    <row r="507" spans="9:12" ht="14.25">
      <c r="I507" s="164"/>
      <c r="J507" s="164"/>
      <c r="K507" s="162"/>
      <c r="L507" s="162"/>
    </row>
    <row r="508" spans="9:12" ht="14.25">
      <c r="I508" s="164"/>
      <c r="J508" s="164"/>
      <c r="K508" s="162"/>
      <c r="L508" s="162"/>
    </row>
    <row r="509" spans="9:12" ht="14.25">
      <c r="I509" s="164"/>
      <c r="J509" s="164"/>
      <c r="K509" s="162"/>
      <c r="L509" s="162"/>
    </row>
    <row r="510" spans="9:12" ht="14.25">
      <c r="I510" s="164"/>
      <c r="J510" s="164"/>
      <c r="K510" s="162"/>
      <c r="L510" s="162"/>
    </row>
    <row r="511" spans="9:12" ht="14.25">
      <c r="I511" s="164"/>
      <c r="J511" s="164"/>
      <c r="K511" s="162"/>
      <c r="L511" s="162"/>
    </row>
    <row r="512" spans="9:12" ht="14.25">
      <c r="I512" s="164"/>
      <c r="J512" s="164"/>
      <c r="K512" s="162"/>
      <c r="L512" s="162"/>
    </row>
    <row r="513" spans="9:12" ht="14.25">
      <c r="I513" s="164"/>
      <c r="J513" s="164"/>
      <c r="K513" s="162"/>
      <c r="L513" s="162"/>
    </row>
    <row r="514" spans="9:12" ht="14.25">
      <c r="I514" s="164"/>
      <c r="J514" s="164"/>
      <c r="K514" s="162"/>
      <c r="L514" s="162"/>
    </row>
    <row r="515" spans="9:12" ht="14.25">
      <c r="I515" s="164"/>
      <c r="J515" s="164"/>
      <c r="K515" s="162"/>
      <c r="L515" s="162"/>
    </row>
    <row r="516" spans="9:12" ht="14.25">
      <c r="I516" s="164"/>
      <c r="J516" s="164"/>
      <c r="K516" s="162"/>
      <c r="L516" s="162"/>
    </row>
    <row r="517" spans="9:12" ht="14.25">
      <c r="I517" s="164"/>
      <c r="J517" s="164"/>
      <c r="K517" s="162"/>
      <c r="L517" s="162"/>
    </row>
    <row r="518" spans="9:12" ht="14.25">
      <c r="I518" s="164"/>
      <c r="J518" s="164"/>
      <c r="K518" s="162"/>
      <c r="L518" s="162"/>
    </row>
    <row r="519" spans="9:12" ht="14.25">
      <c r="I519" s="164"/>
      <c r="J519" s="164"/>
      <c r="K519" s="162"/>
      <c r="L519" s="162"/>
    </row>
    <row r="520" spans="9:12" ht="14.25">
      <c r="I520" s="164"/>
      <c r="J520" s="164"/>
      <c r="K520" s="162"/>
      <c r="L520" s="162"/>
    </row>
    <row r="521" spans="9:12" ht="14.25">
      <c r="I521" s="164"/>
      <c r="J521" s="164"/>
      <c r="K521" s="162"/>
      <c r="L521" s="162"/>
    </row>
    <row r="522" spans="9:12" ht="14.25">
      <c r="I522" s="164"/>
      <c r="J522" s="164"/>
      <c r="K522" s="162"/>
      <c r="L522" s="162"/>
    </row>
    <row r="523" spans="9:12" ht="14.25">
      <c r="I523" s="164"/>
      <c r="J523" s="164"/>
      <c r="K523" s="162"/>
      <c r="L523" s="162"/>
    </row>
    <row r="524" spans="9:12" ht="14.25">
      <c r="I524" s="164"/>
      <c r="J524" s="164"/>
      <c r="K524" s="162"/>
      <c r="L524" s="162"/>
    </row>
    <row r="525" spans="9:12" ht="14.25">
      <c r="I525" s="164"/>
      <c r="J525" s="164"/>
      <c r="K525" s="162"/>
      <c r="L525" s="162"/>
    </row>
    <row r="526" spans="9:12" ht="14.25">
      <c r="I526" s="164"/>
      <c r="J526" s="164"/>
      <c r="K526" s="162"/>
      <c r="L526" s="162"/>
    </row>
    <row r="527" spans="9:12" ht="14.25">
      <c r="I527" s="164"/>
      <c r="J527" s="164"/>
      <c r="K527" s="162"/>
      <c r="L527" s="162"/>
    </row>
    <row r="528" spans="9:12" ht="14.25">
      <c r="I528" s="164"/>
      <c r="J528" s="164"/>
      <c r="K528" s="162"/>
      <c r="L528" s="162"/>
    </row>
    <row r="529" spans="9:12" ht="14.25">
      <c r="I529" s="164"/>
      <c r="J529" s="164"/>
      <c r="K529" s="162"/>
      <c r="L529" s="162"/>
    </row>
    <row r="530" spans="9:12" ht="14.25">
      <c r="I530" s="164"/>
      <c r="J530" s="164"/>
      <c r="K530" s="162"/>
      <c r="L530" s="162"/>
    </row>
    <row r="531" spans="9:12" ht="14.25">
      <c r="I531" s="164"/>
      <c r="J531" s="164"/>
      <c r="K531" s="162"/>
      <c r="L531" s="162"/>
    </row>
    <row r="532" spans="9:12" ht="14.25">
      <c r="I532" s="164"/>
      <c r="J532" s="164"/>
      <c r="K532" s="162"/>
      <c r="L532" s="162"/>
    </row>
    <row r="533" spans="9:12" ht="14.25">
      <c r="I533" s="164"/>
      <c r="J533" s="164"/>
      <c r="K533" s="162"/>
      <c r="L533" s="162"/>
    </row>
    <row r="534" spans="9:12" ht="14.25">
      <c r="I534" s="164"/>
      <c r="J534" s="164"/>
      <c r="K534" s="162"/>
      <c r="L534" s="162"/>
    </row>
    <row r="535" spans="9:12" ht="14.25">
      <c r="I535" s="164"/>
      <c r="J535" s="164"/>
      <c r="K535" s="162"/>
      <c r="L535" s="162"/>
    </row>
    <row r="536" spans="9:12" ht="14.25">
      <c r="I536" s="164"/>
      <c r="J536" s="164"/>
      <c r="K536" s="162"/>
      <c r="L536" s="162"/>
    </row>
    <row r="537" spans="9:12" ht="14.25">
      <c r="I537" s="164"/>
      <c r="J537" s="164"/>
      <c r="K537" s="162"/>
      <c r="L537" s="162"/>
    </row>
    <row r="538" spans="9:12" ht="14.25">
      <c r="I538" s="164"/>
      <c r="J538" s="164"/>
      <c r="K538" s="162"/>
      <c r="L538" s="162"/>
    </row>
    <row r="539" spans="9:12" ht="14.25">
      <c r="I539" s="164"/>
      <c r="J539" s="164"/>
      <c r="K539" s="162"/>
      <c r="L539" s="162"/>
    </row>
    <row r="540" spans="9:12" ht="14.25">
      <c r="I540" s="164"/>
      <c r="J540" s="164"/>
      <c r="K540" s="162"/>
      <c r="L540" s="162"/>
    </row>
    <row r="541" spans="9:12" ht="14.25">
      <c r="I541" s="164"/>
      <c r="J541" s="164"/>
      <c r="K541" s="162"/>
      <c r="L541" s="162"/>
    </row>
    <row r="542" spans="9:12" ht="14.25">
      <c r="I542" s="164"/>
      <c r="J542" s="164"/>
      <c r="K542" s="162"/>
      <c r="L542" s="162"/>
    </row>
    <row r="543" spans="9:12" ht="14.25">
      <c r="I543" s="164"/>
      <c r="J543" s="164"/>
      <c r="K543" s="162"/>
      <c r="L543" s="162"/>
    </row>
    <row r="544" spans="9:12" ht="14.25">
      <c r="I544" s="164"/>
      <c r="J544" s="164"/>
      <c r="K544" s="162"/>
      <c r="L544" s="162"/>
    </row>
    <row r="545" spans="9:12" ht="14.25">
      <c r="I545" s="164"/>
      <c r="J545" s="164"/>
      <c r="K545" s="162"/>
      <c r="L545" s="162"/>
    </row>
    <row r="546" spans="9:12" ht="14.25">
      <c r="I546" s="164"/>
      <c r="J546" s="164"/>
      <c r="K546" s="162"/>
      <c r="L546" s="162"/>
    </row>
    <row r="547" spans="9:12" ht="14.25">
      <c r="I547" s="164"/>
      <c r="J547" s="164"/>
      <c r="K547" s="162"/>
      <c r="L547" s="162"/>
    </row>
    <row r="548" spans="9:12" ht="14.25">
      <c r="I548" s="164"/>
      <c r="J548" s="164"/>
      <c r="K548" s="162"/>
      <c r="L548" s="162"/>
    </row>
    <row r="549" spans="9:12" ht="14.25">
      <c r="I549" s="164"/>
      <c r="J549" s="164"/>
      <c r="K549" s="162"/>
      <c r="L549" s="162"/>
    </row>
    <row r="550" spans="9:12" ht="14.25">
      <c r="I550" s="164"/>
      <c r="J550" s="164"/>
      <c r="K550" s="162"/>
      <c r="L550" s="162"/>
    </row>
    <row r="551" spans="9:12" ht="14.25">
      <c r="I551" s="164"/>
      <c r="J551" s="164"/>
      <c r="K551" s="162"/>
      <c r="L551" s="162"/>
    </row>
    <row r="552" spans="9:12" ht="14.25">
      <c r="I552" s="164"/>
      <c r="J552" s="164"/>
      <c r="K552" s="162"/>
      <c r="L552" s="162"/>
    </row>
    <row r="553" spans="9:12" ht="14.25">
      <c r="I553" s="164"/>
      <c r="J553" s="164"/>
      <c r="K553" s="162"/>
      <c r="L553" s="162"/>
    </row>
    <row r="554" spans="9:12" ht="14.25">
      <c r="I554" s="164"/>
      <c r="J554" s="164"/>
      <c r="K554" s="162"/>
      <c r="L554" s="162"/>
    </row>
    <row r="555" spans="9:12" ht="14.25">
      <c r="I555" s="164"/>
      <c r="J555" s="164"/>
      <c r="K555" s="162"/>
      <c r="L555" s="162"/>
    </row>
    <row r="556" spans="9:12" ht="14.25">
      <c r="I556" s="164"/>
      <c r="J556" s="164"/>
      <c r="K556" s="162"/>
      <c r="L556" s="162"/>
    </row>
    <row r="557" spans="9:12" ht="14.25">
      <c r="I557" s="164"/>
      <c r="J557" s="164"/>
      <c r="K557" s="162"/>
      <c r="L557" s="162"/>
    </row>
    <row r="558" spans="9:12" ht="14.25">
      <c r="I558" s="164"/>
      <c r="J558" s="164"/>
      <c r="K558" s="162"/>
      <c r="L558" s="162"/>
    </row>
    <row r="559" spans="9:12" ht="14.25">
      <c r="I559" s="164"/>
      <c r="J559" s="164"/>
      <c r="K559" s="162"/>
      <c r="L559" s="162"/>
    </row>
    <row r="560" spans="9:12" ht="14.25">
      <c r="I560" s="164"/>
      <c r="J560" s="164"/>
      <c r="K560" s="162"/>
      <c r="L560" s="162"/>
    </row>
    <row r="561" spans="9:12" ht="14.25">
      <c r="I561" s="164"/>
      <c r="J561" s="164"/>
      <c r="K561" s="162"/>
      <c r="L561" s="162"/>
    </row>
    <row r="562" spans="9:12" ht="14.25">
      <c r="I562" s="164"/>
      <c r="J562" s="164"/>
      <c r="K562" s="162"/>
      <c r="L562" s="162"/>
    </row>
    <row r="563" spans="9:12" ht="14.25">
      <c r="I563" s="164"/>
      <c r="J563" s="164"/>
      <c r="K563" s="162"/>
      <c r="L563" s="162"/>
    </row>
    <row r="564" spans="9:12" ht="14.25">
      <c r="I564" s="164"/>
      <c r="J564" s="164"/>
      <c r="K564" s="162"/>
      <c r="L564" s="162"/>
    </row>
    <row r="565" spans="9:12" ht="14.25">
      <c r="I565" s="164"/>
      <c r="J565" s="164"/>
      <c r="K565" s="162"/>
      <c r="L565" s="162"/>
    </row>
    <row r="566" spans="9:12" ht="14.25">
      <c r="I566" s="164"/>
      <c r="J566" s="164"/>
      <c r="K566" s="162"/>
      <c r="L566" s="162"/>
    </row>
    <row r="567" spans="9:12" ht="14.25">
      <c r="I567" s="164"/>
      <c r="J567" s="164"/>
      <c r="K567" s="162"/>
      <c r="L567" s="162"/>
    </row>
    <row r="568" spans="9:12" ht="14.25">
      <c r="I568" s="164"/>
      <c r="J568" s="164"/>
      <c r="K568" s="162"/>
      <c r="L568" s="162"/>
    </row>
    <row r="569" spans="9:12" ht="14.25">
      <c r="I569" s="164"/>
      <c r="J569" s="164"/>
      <c r="K569" s="162"/>
      <c r="L569" s="162"/>
    </row>
    <row r="570" spans="9:12" ht="14.25">
      <c r="I570" s="164"/>
      <c r="J570" s="164"/>
      <c r="K570" s="162"/>
      <c r="L570" s="162"/>
    </row>
    <row r="571" spans="9:12" ht="14.25">
      <c r="I571" s="164"/>
      <c r="J571" s="164"/>
      <c r="K571" s="162"/>
      <c r="L571" s="162"/>
    </row>
    <row r="572" spans="9:12" ht="14.25">
      <c r="I572" s="164"/>
      <c r="J572" s="164"/>
      <c r="K572" s="162"/>
      <c r="L572" s="162"/>
    </row>
    <row r="573" spans="9:12" ht="14.25">
      <c r="I573" s="164"/>
      <c r="J573" s="164"/>
      <c r="K573" s="162"/>
      <c r="L573" s="162"/>
    </row>
    <row r="574" spans="9:12" ht="14.25">
      <c r="I574" s="164"/>
      <c r="J574" s="164"/>
      <c r="K574" s="162"/>
      <c r="L574" s="162"/>
    </row>
    <row r="575" spans="9:12" ht="14.25">
      <c r="I575" s="164"/>
      <c r="J575" s="164"/>
      <c r="K575" s="162"/>
      <c r="L575" s="162"/>
    </row>
    <row r="576" spans="9:12" ht="14.25">
      <c r="I576" s="164"/>
      <c r="J576" s="164"/>
      <c r="K576" s="162"/>
      <c r="L576" s="162"/>
    </row>
    <row r="577" spans="9:12" ht="14.25">
      <c r="I577" s="164"/>
      <c r="J577" s="164"/>
      <c r="K577" s="162"/>
      <c r="L577" s="162"/>
    </row>
    <row r="578" spans="9:12" ht="14.25">
      <c r="I578" s="164"/>
      <c r="J578" s="164"/>
      <c r="K578" s="162"/>
      <c r="L578" s="162"/>
    </row>
    <row r="579" spans="9:12" ht="14.25">
      <c r="I579" s="164"/>
      <c r="J579" s="164"/>
      <c r="K579" s="162"/>
      <c r="L579" s="162"/>
    </row>
    <row r="580" spans="9:12" ht="14.25">
      <c r="I580" s="164"/>
      <c r="J580" s="164"/>
      <c r="K580" s="162"/>
      <c r="L580" s="162"/>
    </row>
    <row r="581" spans="9:12" ht="14.25">
      <c r="I581" s="164"/>
      <c r="J581" s="164"/>
      <c r="K581" s="162"/>
      <c r="L581" s="162"/>
    </row>
    <row r="582" spans="9:12" ht="14.25">
      <c r="I582" s="164"/>
      <c r="J582" s="164"/>
      <c r="K582" s="162"/>
      <c r="L582" s="162"/>
    </row>
    <row r="583" spans="9:12" ht="14.25">
      <c r="I583" s="164"/>
      <c r="J583" s="164"/>
      <c r="K583" s="162"/>
      <c r="L583" s="162"/>
    </row>
    <row r="584" spans="9:12" ht="14.25">
      <c r="I584" s="164"/>
      <c r="J584" s="164"/>
      <c r="K584" s="162"/>
      <c r="L584" s="162"/>
    </row>
    <row r="585" spans="9:12" ht="14.25">
      <c r="I585" s="164"/>
      <c r="J585" s="164"/>
      <c r="K585" s="162"/>
      <c r="L585" s="162"/>
    </row>
    <row r="586" spans="9:12" ht="14.25">
      <c r="I586" s="164"/>
      <c r="J586" s="164"/>
      <c r="K586" s="162"/>
      <c r="L586" s="162"/>
    </row>
    <row r="587" spans="9:12" ht="14.25">
      <c r="I587" s="164"/>
      <c r="J587" s="164"/>
      <c r="K587" s="162"/>
      <c r="L587" s="162"/>
    </row>
    <row r="588" spans="9:12" ht="14.25">
      <c r="I588" s="164"/>
      <c r="J588" s="164"/>
      <c r="K588" s="162"/>
      <c r="L588" s="162"/>
    </row>
    <row r="589" spans="9:12" ht="14.25">
      <c r="I589" s="164"/>
      <c r="J589" s="164"/>
      <c r="K589" s="162"/>
      <c r="L589" s="162"/>
    </row>
    <row r="590" spans="9:12" ht="14.25">
      <c r="I590" s="164"/>
      <c r="J590" s="164"/>
      <c r="K590" s="162"/>
      <c r="L590" s="162"/>
    </row>
    <row r="591" spans="9:12" ht="14.25">
      <c r="I591" s="164"/>
      <c r="J591" s="164"/>
      <c r="K591" s="162"/>
      <c r="L591" s="162"/>
    </row>
    <row r="592" spans="9:12" ht="14.25">
      <c r="I592" s="164"/>
      <c r="J592" s="164"/>
      <c r="K592" s="162"/>
      <c r="L592" s="162"/>
    </row>
    <row r="593" spans="9:12" ht="14.25">
      <c r="I593" s="164"/>
      <c r="J593" s="164"/>
      <c r="K593" s="162"/>
      <c r="L593" s="162"/>
    </row>
    <row r="594" spans="9:12" ht="14.25">
      <c r="I594" s="164"/>
      <c r="J594" s="164"/>
      <c r="K594" s="162"/>
      <c r="L594" s="162"/>
    </row>
    <row r="595" spans="9:12" ht="14.25">
      <c r="I595" s="164"/>
      <c r="J595" s="164"/>
      <c r="K595" s="162"/>
      <c r="L595" s="162"/>
    </row>
    <row r="596" spans="9:12" ht="14.25">
      <c r="I596" s="164"/>
      <c r="J596" s="164"/>
      <c r="K596" s="162"/>
      <c r="L596" s="162"/>
    </row>
    <row r="597" spans="9:12" ht="14.25">
      <c r="I597" s="164"/>
      <c r="J597" s="164"/>
      <c r="K597" s="162"/>
      <c r="L597" s="162"/>
    </row>
    <row r="598" spans="9:12" ht="14.25">
      <c r="I598" s="164"/>
      <c r="J598" s="164"/>
      <c r="K598" s="162"/>
      <c r="L598" s="162"/>
    </row>
    <row r="599" spans="9:12" ht="14.25">
      <c r="I599" s="164"/>
      <c r="J599" s="164"/>
      <c r="K599" s="162"/>
      <c r="L599" s="162"/>
    </row>
    <row r="600" spans="9:12" ht="14.25">
      <c r="I600" s="164"/>
      <c r="J600" s="164"/>
      <c r="K600" s="162"/>
      <c r="L600" s="162"/>
    </row>
    <row r="601" spans="9:12" ht="14.25">
      <c r="I601" s="164"/>
      <c r="J601" s="164"/>
      <c r="K601" s="162"/>
      <c r="L601" s="162"/>
    </row>
    <row r="602" spans="9:12" ht="14.25">
      <c r="I602" s="164"/>
      <c r="J602" s="164"/>
      <c r="K602" s="162"/>
      <c r="L602" s="162"/>
    </row>
    <row r="603" spans="9:12" ht="14.25">
      <c r="I603" s="164"/>
      <c r="J603" s="164"/>
      <c r="K603" s="162"/>
      <c r="L603" s="162"/>
    </row>
    <row r="604" spans="9:12" ht="14.25">
      <c r="I604" s="164"/>
      <c r="J604" s="164"/>
      <c r="K604" s="162"/>
      <c r="L604" s="162"/>
    </row>
    <row r="605" spans="9:12" ht="14.25">
      <c r="I605" s="164"/>
      <c r="J605" s="164"/>
      <c r="K605" s="162"/>
      <c r="L605" s="162"/>
    </row>
    <row r="606" spans="9:12" ht="14.25">
      <c r="I606" s="164"/>
      <c r="J606" s="164"/>
      <c r="K606" s="162"/>
      <c r="L606" s="162"/>
    </row>
    <row r="607" spans="9:12" ht="14.25">
      <c r="I607" s="164"/>
      <c r="J607" s="164"/>
      <c r="K607" s="162"/>
      <c r="L607" s="162"/>
    </row>
    <row r="608" spans="9:12" ht="14.25">
      <c r="I608" s="164"/>
      <c r="J608" s="164"/>
      <c r="K608" s="162"/>
      <c r="L608" s="162"/>
    </row>
    <row r="609" spans="9:12" ht="14.25">
      <c r="I609" s="164"/>
      <c r="J609" s="164"/>
      <c r="K609" s="162"/>
      <c r="L609" s="162"/>
    </row>
    <row r="610" spans="9:12" ht="14.25">
      <c r="I610" s="164"/>
      <c r="J610" s="164"/>
      <c r="K610" s="162"/>
      <c r="L610" s="162"/>
    </row>
    <row r="611" spans="9:12" ht="14.25">
      <c r="I611" s="164"/>
      <c r="J611" s="164"/>
      <c r="K611" s="162"/>
      <c r="L611" s="162"/>
    </row>
    <row r="612" spans="9:12" ht="14.25">
      <c r="I612" s="164"/>
      <c r="J612" s="164"/>
      <c r="K612" s="162"/>
      <c r="L612" s="162"/>
    </row>
    <row r="613" spans="9:12" ht="14.25">
      <c r="I613" s="164"/>
      <c r="J613" s="164"/>
      <c r="K613" s="162"/>
      <c r="L613" s="162"/>
    </row>
    <row r="614" spans="9:12" ht="14.25">
      <c r="I614" s="164"/>
      <c r="J614" s="164"/>
      <c r="K614" s="162"/>
      <c r="L614" s="162"/>
    </row>
    <row r="615" spans="9:12" ht="14.25">
      <c r="I615" s="164"/>
      <c r="J615" s="164"/>
      <c r="K615" s="162"/>
      <c r="L615" s="162"/>
    </row>
    <row r="616" spans="9:12" ht="14.25">
      <c r="I616" s="164"/>
      <c r="J616" s="164"/>
      <c r="K616" s="162"/>
      <c r="L616" s="162"/>
    </row>
    <row r="617" spans="9:12" ht="14.25">
      <c r="I617" s="164"/>
      <c r="J617" s="164"/>
      <c r="K617" s="162"/>
      <c r="L617" s="162"/>
    </row>
    <row r="618" spans="9:12" ht="14.25">
      <c r="I618" s="164"/>
      <c r="J618" s="164"/>
      <c r="K618" s="162"/>
      <c r="L618" s="162"/>
    </row>
    <row r="619" spans="9:12" ht="14.25">
      <c r="I619" s="164"/>
      <c r="J619" s="164"/>
      <c r="K619" s="162"/>
      <c r="L619" s="162"/>
    </row>
    <row r="620" spans="9:12" ht="14.25">
      <c r="I620" s="164"/>
      <c r="J620" s="164"/>
      <c r="K620" s="162"/>
      <c r="L620" s="162"/>
    </row>
    <row r="621" spans="9:12" ht="14.25">
      <c r="I621" s="164"/>
      <c r="J621" s="164"/>
      <c r="K621" s="162"/>
      <c r="L621" s="162"/>
    </row>
    <row r="622" spans="9:12" ht="14.25">
      <c r="I622" s="164"/>
      <c r="J622" s="164"/>
      <c r="K622" s="162"/>
      <c r="L622" s="162"/>
    </row>
    <row r="623" spans="9:12" ht="14.25">
      <c r="I623" s="164"/>
      <c r="J623" s="164"/>
      <c r="K623" s="162"/>
      <c r="L623" s="162"/>
    </row>
    <row r="624" spans="9:12" ht="14.25">
      <c r="I624" s="164"/>
      <c r="J624" s="164"/>
      <c r="K624" s="162"/>
      <c r="L624" s="162"/>
    </row>
    <row r="625" spans="9:12" ht="14.25">
      <c r="I625" s="164"/>
      <c r="J625" s="164"/>
      <c r="K625" s="162"/>
      <c r="L625" s="162"/>
    </row>
    <row r="626" spans="9:12" ht="14.25">
      <c r="I626" s="164"/>
      <c r="J626" s="164"/>
      <c r="K626" s="162"/>
      <c r="L626" s="162"/>
    </row>
    <row r="627" spans="9:12" ht="14.25">
      <c r="I627" s="164"/>
      <c r="J627" s="164"/>
      <c r="K627" s="162"/>
      <c r="L627" s="162"/>
    </row>
    <row r="628" spans="9:12" ht="14.25">
      <c r="I628" s="164"/>
      <c r="J628" s="164"/>
      <c r="K628" s="162"/>
      <c r="L628" s="162"/>
    </row>
    <row r="629" spans="9:12" ht="14.25">
      <c r="I629" s="164"/>
      <c r="J629" s="164"/>
      <c r="K629" s="162"/>
      <c r="L629" s="162"/>
    </row>
    <row r="630" spans="9:12" ht="14.25">
      <c r="I630" s="164"/>
      <c r="J630" s="164"/>
      <c r="K630" s="162"/>
      <c r="L630" s="162"/>
    </row>
    <row r="631" spans="9:12" ht="14.25">
      <c r="I631" s="164"/>
      <c r="J631" s="164"/>
      <c r="K631" s="162"/>
      <c r="L631" s="162"/>
    </row>
    <row r="632" spans="9:12" ht="14.25">
      <c r="I632" s="164"/>
      <c r="J632" s="164"/>
      <c r="K632" s="162"/>
      <c r="L632" s="162"/>
    </row>
    <row r="633" spans="9:12" ht="14.25">
      <c r="I633" s="164"/>
      <c r="J633" s="164"/>
      <c r="K633" s="162"/>
      <c r="L633" s="162"/>
    </row>
    <row r="634" spans="9:12" ht="14.25">
      <c r="I634" s="164"/>
      <c r="J634" s="164"/>
      <c r="K634" s="162"/>
      <c r="L634" s="162"/>
    </row>
    <row r="635" spans="9:12" ht="14.25">
      <c r="I635" s="164"/>
      <c r="J635" s="164"/>
      <c r="K635" s="162"/>
      <c r="L635" s="162"/>
    </row>
    <row r="636" spans="9:12" ht="14.25">
      <c r="I636" s="164"/>
      <c r="J636" s="164"/>
      <c r="K636" s="162"/>
      <c r="L636" s="162"/>
    </row>
    <row r="637" spans="9:12" ht="14.25">
      <c r="I637" s="164"/>
      <c r="J637" s="164"/>
      <c r="K637" s="162"/>
      <c r="L637" s="162"/>
    </row>
    <row r="638" spans="9:12" ht="14.25">
      <c r="I638" s="164"/>
      <c r="J638" s="164"/>
      <c r="K638" s="162"/>
      <c r="L638" s="162"/>
    </row>
    <row r="639" spans="9:12" ht="14.25">
      <c r="I639" s="164"/>
      <c r="J639" s="164"/>
      <c r="K639" s="162"/>
      <c r="L639" s="162"/>
    </row>
    <row r="640" spans="9:12" ht="14.25">
      <c r="I640" s="164"/>
      <c r="J640" s="164"/>
      <c r="K640" s="162"/>
      <c r="L640" s="162"/>
    </row>
    <row r="641" spans="9:12" ht="14.25">
      <c r="I641" s="164"/>
      <c r="J641" s="164"/>
      <c r="K641" s="162"/>
      <c r="L641" s="162"/>
    </row>
    <row r="642" spans="9:12" ht="14.25">
      <c r="I642" s="164"/>
      <c r="J642" s="164"/>
      <c r="K642" s="162"/>
      <c r="L642" s="162"/>
    </row>
    <row r="643" spans="9:12" ht="14.25">
      <c r="I643" s="164"/>
      <c r="J643" s="164"/>
      <c r="K643" s="162"/>
      <c r="L643" s="162"/>
    </row>
    <row r="644" spans="9:12" ht="14.25">
      <c r="I644" s="164"/>
      <c r="J644" s="164"/>
      <c r="K644" s="162"/>
      <c r="L644" s="162"/>
    </row>
    <row r="645" spans="9:12" ht="14.25">
      <c r="I645" s="164"/>
      <c r="J645" s="164"/>
      <c r="K645" s="162"/>
      <c r="L645" s="162"/>
    </row>
    <row r="646" spans="9:12" ht="14.25">
      <c r="I646" s="164"/>
      <c r="J646" s="164"/>
      <c r="K646" s="162"/>
      <c r="L646" s="162"/>
    </row>
    <row r="647" spans="9:12" ht="14.25">
      <c r="I647" s="164"/>
      <c r="J647" s="164"/>
      <c r="K647" s="162"/>
      <c r="L647" s="162"/>
    </row>
    <row r="648" spans="9:12" ht="14.25">
      <c r="I648" s="164"/>
      <c r="J648" s="164"/>
      <c r="K648" s="162"/>
      <c r="L648" s="162"/>
    </row>
    <row r="649" spans="9:12" ht="14.25">
      <c r="I649" s="164"/>
      <c r="J649" s="164"/>
      <c r="K649" s="162"/>
      <c r="L649" s="162"/>
    </row>
    <row r="650" spans="9:12" ht="14.25">
      <c r="I650" s="164"/>
      <c r="J650" s="164"/>
      <c r="K650" s="162"/>
      <c r="L650" s="162"/>
    </row>
    <row r="651" spans="9:12" ht="14.25">
      <c r="I651" s="164"/>
      <c r="J651" s="164"/>
      <c r="K651" s="162"/>
      <c r="L651" s="162"/>
    </row>
    <row r="652" spans="9:12" ht="14.25">
      <c r="I652" s="164"/>
      <c r="J652" s="164"/>
      <c r="K652" s="162"/>
      <c r="L652" s="162"/>
    </row>
    <row r="653" spans="9:12" ht="14.25">
      <c r="I653" s="164"/>
      <c r="J653" s="164"/>
      <c r="K653" s="162"/>
      <c r="L653" s="162"/>
    </row>
    <row r="654" spans="9:12" ht="14.25">
      <c r="I654" s="164"/>
      <c r="J654" s="164"/>
      <c r="K654" s="162"/>
      <c r="L654" s="162"/>
    </row>
    <row r="655" spans="9:12" ht="14.25">
      <c r="I655" s="164"/>
      <c r="J655" s="164"/>
      <c r="K655" s="162"/>
      <c r="L655" s="162"/>
    </row>
    <row r="656" spans="9:12" ht="14.25">
      <c r="I656" s="164"/>
      <c r="J656" s="164"/>
      <c r="K656" s="162"/>
      <c r="L656" s="162"/>
    </row>
    <row r="657" spans="9:12" ht="14.25">
      <c r="I657" s="164"/>
      <c r="J657" s="164"/>
      <c r="K657" s="162"/>
      <c r="L657" s="162"/>
    </row>
    <row r="658" spans="9:12" ht="14.25">
      <c r="I658" s="164"/>
      <c r="J658" s="164"/>
      <c r="K658" s="162"/>
      <c r="L658" s="162"/>
    </row>
    <row r="659" spans="9:12" ht="14.25">
      <c r="I659" s="164"/>
      <c r="J659" s="164"/>
      <c r="K659" s="162"/>
      <c r="L659" s="162"/>
    </row>
    <row r="660" spans="9:12" ht="14.25">
      <c r="I660" s="164"/>
      <c r="J660" s="164"/>
      <c r="K660" s="162"/>
      <c r="L660" s="162"/>
    </row>
    <row r="661" spans="9:12" ht="14.25">
      <c r="I661" s="164"/>
      <c r="J661" s="164"/>
      <c r="K661" s="162"/>
      <c r="L661" s="162"/>
    </row>
    <row r="662" spans="9:12" ht="14.25">
      <c r="I662" s="164"/>
      <c r="J662" s="164"/>
      <c r="K662" s="162"/>
      <c r="L662" s="162"/>
    </row>
    <row r="663" spans="9:12" ht="14.25">
      <c r="I663" s="164"/>
      <c r="J663" s="164"/>
      <c r="K663" s="162"/>
      <c r="L663" s="162"/>
    </row>
    <row r="664" spans="9:12" ht="14.25">
      <c r="I664" s="164"/>
      <c r="J664" s="164"/>
      <c r="K664" s="162"/>
      <c r="L664" s="162"/>
    </row>
    <row r="665" spans="9:12" ht="14.25">
      <c r="I665" s="164"/>
      <c r="J665" s="164"/>
      <c r="K665" s="162"/>
      <c r="L665" s="162"/>
    </row>
    <row r="666" spans="9:12" ht="14.25">
      <c r="I666" s="164"/>
      <c r="J666" s="164"/>
      <c r="K666" s="162"/>
      <c r="L666" s="162"/>
    </row>
    <row r="667" spans="9:12" ht="14.25">
      <c r="I667" s="164"/>
      <c r="J667" s="164"/>
      <c r="K667" s="162"/>
      <c r="L667" s="162"/>
    </row>
    <row r="668" spans="9:12" ht="14.25">
      <c r="I668" s="164"/>
      <c r="J668" s="164"/>
      <c r="K668" s="162"/>
      <c r="L668" s="162"/>
    </row>
    <row r="669" spans="9:12" ht="14.25">
      <c r="I669" s="164"/>
      <c r="J669" s="164"/>
      <c r="K669" s="162"/>
      <c r="L669" s="162"/>
    </row>
    <row r="670" spans="9:12" ht="14.25">
      <c r="I670" s="164"/>
      <c r="J670" s="164"/>
      <c r="K670" s="162"/>
      <c r="L670" s="162"/>
    </row>
    <row r="671" spans="9:12" ht="14.25">
      <c r="I671" s="164"/>
      <c r="J671" s="164"/>
      <c r="K671" s="162"/>
      <c r="L671" s="162"/>
    </row>
    <row r="672" spans="9:12" ht="14.25">
      <c r="I672" s="164"/>
      <c r="J672" s="164"/>
      <c r="K672" s="162"/>
      <c r="L672" s="162"/>
    </row>
    <row r="673" spans="9:12" ht="14.25">
      <c r="I673" s="164"/>
      <c r="J673" s="164"/>
      <c r="K673" s="162"/>
      <c r="L673" s="162"/>
    </row>
    <row r="674" spans="9:12" ht="14.25">
      <c r="I674" s="164"/>
      <c r="J674" s="164"/>
      <c r="K674" s="162"/>
      <c r="L674" s="162"/>
    </row>
    <row r="675" spans="9:12" ht="14.25">
      <c r="I675" s="164"/>
      <c r="J675" s="164"/>
      <c r="K675" s="162"/>
      <c r="L675" s="162"/>
    </row>
    <row r="676" spans="9:12" ht="14.25">
      <c r="I676" s="164"/>
      <c r="J676" s="164"/>
      <c r="K676" s="162"/>
      <c r="L676" s="162"/>
    </row>
    <row r="677" spans="9:12" ht="14.25">
      <c r="I677" s="164"/>
      <c r="J677" s="164"/>
      <c r="K677" s="162"/>
      <c r="L677" s="162"/>
    </row>
    <row r="678" spans="9:12" ht="14.25">
      <c r="I678" s="164"/>
      <c r="J678" s="164"/>
      <c r="K678" s="162"/>
      <c r="L678" s="162"/>
    </row>
    <row r="679" spans="9:12" ht="14.25">
      <c r="I679" s="164"/>
      <c r="J679" s="164"/>
      <c r="K679" s="162"/>
      <c r="L679" s="162"/>
    </row>
    <row r="680" spans="9:12" ht="14.25">
      <c r="I680" s="164"/>
      <c r="J680" s="164"/>
      <c r="K680" s="162"/>
      <c r="L680" s="162"/>
    </row>
    <row r="681" spans="9:12" ht="14.25">
      <c r="I681" s="164"/>
      <c r="J681" s="164"/>
      <c r="K681" s="162"/>
      <c r="L681" s="162"/>
    </row>
    <row r="682" spans="9:12" ht="14.25">
      <c r="I682" s="164"/>
      <c r="J682" s="164"/>
      <c r="K682" s="162"/>
      <c r="L682" s="162"/>
    </row>
    <row r="683" spans="9:12" ht="14.25">
      <c r="I683" s="164"/>
      <c r="J683" s="164"/>
      <c r="K683" s="162"/>
      <c r="L683" s="162"/>
    </row>
    <row r="684" spans="9:12" ht="14.25">
      <c r="I684" s="164"/>
      <c r="J684" s="164"/>
      <c r="K684" s="162"/>
      <c r="L684" s="162"/>
    </row>
    <row r="685" spans="9:12" ht="14.25">
      <c r="I685" s="164"/>
      <c r="J685" s="164"/>
      <c r="K685" s="162"/>
      <c r="L685" s="162"/>
    </row>
    <row r="686" spans="9:12" ht="14.25">
      <c r="I686" s="164"/>
      <c r="J686" s="164"/>
      <c r="K686" s="162"/>
      <c r="L686" s="162"/>
    </row>
    <row r="687" spans="9:12" ht="14.25">
      <c r="I687" s="164"/>
      <c r="J687" s="164"/>
      <c r="K687" s="162"/>
      <c r="L687" s="162"/>
    </row>
    <row r="688" spans="9:12" ht="14.25">
      <c r="I688" s="164"/>
      <c r="J688" s="164"/>
      <c r="K688" s="162"/>
      <c r="L688" s="162"/>
    </row>
    <row r="689" spans="9:12" ht="14.25">
      <c r="I689" s="164"/>
      <c r="J689" s="164"/>
      <c r="K689" s="162"/>
      <c r="L689" s="162"/>
    </row>
    <row r="690" spans="9:12" ht="14.25">
      <c r="I690" s="164"/>
      <c r="J690" s="164"/>
      <c r="K690" s="162"/>
      <c r="L690" s="162"/>
    </row>
    <row r="691" spans="9:12" ht="14.25">
      <c r="I691" s="164"/>
      <c r="J691" s="164"/>
      <c r="K691" s="162"/>
      <c r="L691" s="162"/>
    </row>
    <row r="692" spans="9:12" ht="14.25">
      <c r="I692" s="164"/>
      <c r="J692" s="164"/>
      <c r="K692" s="162"/>
      <c r="L692" s="162"/>
    </row>
    <row r="693" spans="9:12" ht="14.25">
      <c r="I693" s="164"/>
      <c r="J693" s="164"/>
      <c r="K693" s="162"/>
      <c r="L693" s="162"/>
    </row>
    <row r="694" spans="9:12" ht="14.25">
      <c r="I694" s="164"/>
      <c r="J694" s="164"/>
      <c r="K694" s="162"/>
      <c r="L694" s="162"/>
    </row>
    <row r="695" spans="9:12" ht="14.25">
      <c r="I695" s="164"/>
      <c r="J695" s="164"/>
      <c r="K695" s="162"/>
      <c r="L695" s="162"/>
    </row>
    <row r="696" spans="9:12" ht="14.25">
      <c r="I696" s="164"/>
      <c r="J696" s="164"/>
      <c r="K696" s="162"/>
      <c r="L696" s="162"/>
    </row>
    <row r="697" spans="9:12" ht="14.25">
      <c r="I697" s="164"/>
      <c r="J697" s="164"/>
      <c r="K697" s="162"/>
      <c r="L697" s="162"/>
    </row>
    <row r="698" spans="9:12" ht="14.25">
      <c r="I698" s="164"/>
      <c r="J698" s="164"/>
      <c r="K698" s="162"/>
      <c r="L698" s="162"/>
    </row>
    <row r="699" spans="9:12" ht="14.25">
      <c r="I699" s="164"/>
      <c r="J699" s="164"/>
      <c r="K699" s="162"/>
      <c r="L699" s="162"/>
    </row>
    <row r="700" spans="9:12" ht="14.25">
      <c r="I700" s="164"/>
      <c r="J700" s="164"/>
      <c r="K700" s="162"/>
      <c r="L700" s="162"/>
    </row>
    <row r="701" spans="9:12" ht="14.25">
      <c r="I701" s="164"/>
      <c r="J701" s="164"/>
      <c r="K701" s="162"/>
      <c r="L701" s="162"/>
    </row>
    <row r="702" spans="9:12" ht="14.25">
      <c r="I702" s="164"/>
      <c r="J702" s="164"/>
      <c r="K702" s="162"/>
      <c r="L702" s="162"/>
    </row>
    <row r="703" spans="9:12" ht="14.25">
      <c r="I703" s="164"/>
      <c r="J703" s="164"/>
      <c r="K703" s="162"/>
      <c r="L703" s="162"/>
    </row>
    <row r="704" spans="9:12" ht="14.25">
      <c r="I704" s="164"/>
      <c r="J704" s="164"/>
      <c r="K704" s="162"/>
      <c r="L704" s="162"/>
    </row>
    <row r="705" spans="9:12" ht="14.25">
      <c r="I705" s="164"/>
      <c r="J705" s="164"/>
      <c r="K705" s="162"/>
      <c r="L705" s="162"/>
    </row>
    <row r="706" spans="9:12" ht="14.25">
      <c r="I706" s="164"/>
      <c r="J706" s="164"/>
      <c r="K706" s="162"/>
      <c r="L706" s="162"/>
    </row>
    <row r="707" spans="9:12" ht="14.25">
      <c r="I707" s="164"/>
      <c r="J707" s="164"/>
      <c r="K707" s="162"/>
      <c r="L707" s="162"/>
    </row>
    <row r="708" spans="9:12" ht="14.25">
      <c r="I708" s="164"/>
      <c r="J708" s="164"/>
      <c r="K708" s="162"/>
      <c r="L708" s="162"/>
    </row>
    <row r="709" spans="9:12" ht="14.25">
      <c r="I709" s="164"/>
      <c r="J709" s="164"/>
      <c r="K709" s="162"/>
      <c r="L709" s="162"/>
    </row>
    <row r="710" spans="9:12" ht="14.25">
      <c r="I710" s="164"/>
      <c r="J710" s="164"/>
      <c r="K710" s="162"/>
      <c r="L710" s="162"/>
    </row>
    <row r="711" spans="9:12" ht="14.25">
      <c r="I711" s="164"/>
      <c r="J711" s="164"/>
      <c r="K711" s="162"/>
      <c r="L711" s="162"/>
    </row>
    <row r="712" spans="9:12" ht="14.25">
      <c r="I712" s="164"/>
      <c r="J712" s="164"/>
      <c r="K712" s="162"/>
      <c r="L712" s="162"/>
    </row>
    <row r="713" spans="9:12" ht="14.25">
      <c r="I713" s="164"/>
      <c r="J713" s="164"/>
      <c r="K713" s="162"/>
      <c r="L713" s="162"/>
    </row>
    <row r="714" spans="9:12" ht="14.25">
      <c r="I714" s="164"/>
      <c r="J714" s="164"/>
      <c r="K714" s="162"/>
      <c r="L714" s="162"/>
    </row>
    <row r="715" spans="9:12" ht="14.25">
      <c r="I715" s="164"/>
      <c r="J715" s="164"/>
      <c r="K715" s="162"/>
      <c r="L715" s="162"/>
    </row>
    <row r="716" spans="9:12" ht="14.25">
      <c r="I716" s="164"/>
      <c r="J716" s="164"/>
      <c r="K716" s="162"/>
      <c r="L716" s="162"/>
    </row>
    <row r="717" spans="9:12" ht="14.25">
      <c r="I717" s="164"/>
      <c r="J717" s="164"/>
      <c r="K717" s="162"/>
      <c r="L717" s="162"/>
    </row>
    <row r="718" spans="9:12" ht="14.25">
      <c r="I718" s="164"/>
      <c r="J718" s="164"/>
      <c r="K718" s="162"/>
      <c r="L718" s="162"/>
    </row>
    <row r="719" spans="9:12" ht="14.25">
      <c r="I719" s="164"/>
      <c r="J719" s="164"/>
      <c r="K719" s="162"/>
      <c r="L719" s="162"/>
    </row>
    <row r="720" spans="9:12" ht="14.25">
      <c r="I720" s="164"/>
      <c r="J720" s="164"/>
      <c r="K720" s="162"/>
      <c r="L720" s="162"/>
    </row>
    <row r="721" spans="9:12" ht="14.25">
      <c r="I721" s="164"/>
      <c r="J721" s="164"/>
      <c r="K721" s="162"/>
      <c r="L721" s="162"/>
    </row>
    <row r="722" spans="9:12" ht="14.25">
      <c r="I722" s="164"/>
      <c r="J722" s="164"/>
      <c r="K722" s="162"/>
      <c r="L722" s="162"/>
    </row>
    <row r="723" spans="9:12" ht="14.25">
      <c r="I723" s="164"/>
      <c r="J723" s="164"/>
      <c r="K723" s="162"/>
      <c r="L723" s="162"/>
    </row>
    <row r="724" spans="9:12" ht="14.25">
      <c r="I724" s="164"/>
      <c r="J724" s="164"/>
      <c r="K724" s="162"/>
      <c r="L724" s="162"/>
    </row>
    <row r="725" spans="9:12" ht="14.25">
      <c r="I725" s="164"/>
      <c r="J725" s="164"/>
      <c r="K725" s="162"/>
      <c r="L725" s="162"/>
    </row>
    <row r="726" spans="9:12" ht="14.25">
      <c r="I726" s="164"/>
      <c r="J726" s="164"/>
      <c r="K726" s="162"/>
      <c r="L726" s="162"/>
    </row>
    <row r="727" spans="9:12" ht="14.25">
      <c r="I727" s="164"/>
      <c r="J727" s="164"/>
      <c r="K727" s="162"/>
      <c r="L727" s="162"/>
    </row>
    <row r="728" spans="9:12" ht="14.25">
      <c r="I728" s="164"/>
      <c r="J728" s="164"/>
      <c r="K728" s="162"/>
      <c r="L728" s="162"/>
    </row>
    <row r="729" spans="9:12" ht="14.25">
      <c r="I729" s="164"/>
      <c r="J729" s="164"/>
      <c r="K729" s="162"/>
      <c r="L729" s="162"/>
    </row>
    <row r="730" spans="9:12" ht="14.25">
      <c r="I730" s="164"/>
      <c r="J730" s="164"/>
      <c r="K730" s="162"/>
      <c r="L730" s="162"/>
    </row>
    <row r="731" spans="9:12" ht="14.25">
      <c r="I731" s="164"/>
      <c r="J731" s="164"/>
      <c r="K731" s="162"/>
      <c r="L731" s="162"/>
    </row>
    <row r="732" spans="9:12" ht="14.25">
      <c r="I732" s="164"/>
      <c r="J732" s="164"/>
      <c r="K732" s="162"/>
      <c r="L732" s="162"/>
    </row>
    <row r="733" spans="9:12" ht="14.25">
      <c r="I733" s="164"/>
      <c r="J733" s="164"/>
      <c r="K733" s="162"/>
      <c r="L733" s="162"/>
    </row>
    <row r="734" spans="9:12" ht="14.25">
      <c r="I734" s="164"/>
      <c r="J734" s="164"/>
      <c r="K734" s="162"/>
      <c r="L734" s="162"/>
    </row>
    <row r="735" spans="9:12" ht="14.25">
      <c r="I735" s="164"/>
      <c r="J735" s="164"/>
      <c r="K735" s="162"/>
      <c r="L735" s="162"/>
    </row>
    <row r="736" spans="9:12" ht="14.25">
      <c r="I736" s="164"/>
      <c r="J736" s="164"/>
      <c r="K736" s="162"/>
      <c r="L736" s="162"/>
    </row>
    <row r="737" spans="9:12" ht="14.25">
      <c r="I737" s="164"/>
      <c r="J737" s="164"/>
      <c r="K737" s="162"/>
      <c r="L737" s="162"/>
    </row>
    <row r="738" spans="9:12" ht="14.25">
      <c r="I738" s="164"/>
      <c r="J738" s="164"/>
      <c r="K738" s="162"/>
      <c r="L738" s="162"/>
    </row>
    <row r="739" spans="9:12" ht="14.25">
      <c r="I739" s="164"/>
      <c r="J739" s="164"/>
      <c r="K739" s="162"/>
      <c r="L739" s="162"/>
    </row>
    <row r="740" spans="9:12" ht="14.25">
      <c r="I740" s="164"/>
      <c r="J740" s="164"/>
      <c r="K740" s="162"/>
      <c r="L740" s="162"/>
    </row>
    <row r="741" spans="9:12" ht="14.25">
      <c r="I741" s="164"/>
      <c r="J741" s="164"/>
      <c r="K741" s="162"/>
      <c r="L741" s="162"/>
    </row>
    <row r="742" spans="9:12" ht="14.25">
      <c r="I742" s="164"/>
      <c r="J742" s="164"/>
      <c r="K742" s="162"/>
      <c r="L742" s="162"/>
    </row>
    <row r="743" spans="9:12" ht="14.25">
      <c r="I743" s="164"/>
      <c r="J743" s="164"/>
      <c r="K743" s="162"/>
      <c r="L743" s="162"/>
    </row>
    <row r="744" spans="9:12" ht="14.25">
      <c r="I744" s="164"/>
      <c r="J744" s="164"/>
      <c r="K744" s="162"/>
      <c r="L744" s="162"/>
    </row>
    <row r="745" spans="9:12" ht="14.25">
      <c r="I745" s="164"/>
      <c r="J745" s="164"/>
      <c r="K745" s="162"/>
      <c r="L745" s="162"/>
    </row>
    <row r="746" spans="9:12" ht="14.25">
      <c r="I746" s="164"/>
      <c r="J746" s="164"/>
      <c r="K746" s="162"/>
      <c r="L746" s="162"/>
    </row>
    <row r="747" spans="9:12" ht="14.25">
      <c r="I747" s="164"/>
      <c r="J747" s="164"/>
      <c r="K747" s="162"/>
      <c r="L747" s="162"/>
    </row>
    <row r="748" spans="9:12" ht="14.25">
      <c r="I748" s="164"/>
      <c r="J748" s="164"/>
      <c r="K748" s="162"/>
      <c r="L748" s="162"/>
    </row>
    <row r="749" spans="9:12" ht="14.25">
      <c r="I749" s="164"/>
      <c r="J749" s="164"/>
      <c r="K749" s="162"/>
      <c r="L749" s="162"/>
    </row>
    <row r="750" spans="9:12" ht="14.25">
      <c r="I750" s="164"/>
      <c r="J750" s="164"/>
      <c r="K750" s="162"/>
      <c r="L750" s="162"/>
    </row>
    <row r="751" spans="9:12" ht="14.25">
      <c r="I751" s="164"/>
      <c r="J751" s="164"/>
      <c r="K751" s="162"/>
      <c r="L751" s="162"/>
    </row>
    <row r="752" spans="9:12" ht="14.25">
      <c r="I752" s="164"/>
      <c r="J752" s="164"/>
      <c r="K752" s="162"/>
      <c r="L752" s="162"/>
    </row>
    <row r="753" spans="9:12" ht="14.25">
      <c r="I753" s="164"/>
      <c r="J753" s="164"/>
      <c r="K753" s="162"/>
      <c r="L753" s="162"/>
    </row>
    <row r="754" spans="9:12" ht="14.25">
      <c r="I754" s="164"/>
      <c r="J754" s="164"/>
      <c r="K754" s="162"/>
      <c r="L754" s="162"/>
    </row>
    <row r="755" spans="9:12" ht="14.25">
      <c r="I755" s="164"/>
      <c r="J755" s="164"/>
      <c r="K755" s="162"/>
      <c r="L755" s="162"/>
    </row>
    <row r="756" spans="9:12" ht="14.25">
      <c r="I756" s="164"/>
      <c r="J756" s="164"/>
      <c r="K756" s="162"/>
      <c r="L756" s="162"/>
    </row>
    <row r="757" spans="9:12" ht="14.25">
      <c r="I757" s="164"/>
      <c r="J757" s="164"/>
      <c r="K757" s="162"/>
      <c r="L757" s="162"/>
    </row>
    <row r="758" spans="9:12" ht="14.25">
      <c r="I758" s="164"/>
      <c r="J758" s="164"/>
      <c r="K758" s="162"/>
      <c r="L758" s="162"/>
    </row>
    <row r="759" spans="9:12" ht="14.25">
      <c r="I759" s="164"/>
      <c r="J759" s="164"/>
      <c r="K759" s="162"/>
      <c r="L759" s="162"/>
    </row>
    <row r="760" spans="9:12" ht="14.25">
      <c r="I760" s="164"/>
      <c r="J760" s="164"/>
      <c r="K760" s="162"/>
      <c r="L760" s="162"/>
    </row>
    <row r="761" spans="9:12" ht="14.25">
      <c r="I761" s="164"/>
      <c r="J761" s="164"/>
      <c r="K761" s="162"/>
      <c r="L761" s="162"/>
    </row>
    <row r="762" spans="9:12" ht="14.25">
      <c r="I762" s="164"/>
      <c r="J762" s="164"/>
      <c r="K762" s="162"/>
      <c r="L762" s="162"/>
    </row>
    <row r="763" spans="9:12" ht="14.25">
      <c r="I763" s="164"/>
      <c r="J763" s="164"/>
      <c r="K763" s="162"/>
      <c r="L763" s="162"/>
    </row>
    <row r="764" spans="9:12" ht="14.25">
      <c r="I764" s="164"/>
      <c r="J764" s="164"/>
      <c r="K764" s="162"/>
      <c r="L764" s="162"/>
    </row>
    <row r="765" spans="9:12" ht="14.25">
      <c r="I765" s="164"/>
      <c r="J765" s="164"/>
      <c r="K765" s="162"/>
      <c r="L765" s="162"/>
    </row>
    <row r="766" spans="9:12" ht="14.25">
      <c r="I766" s="164"/>
      <c r="J766" s="164"/>
      <c r="K766" s="162"/>
      <c r="L766" s="162"/>
    </row>
    <row r="767" spans="9:12" ht="14.25">
      <c r="I767" s="164"/>
      <c r="J767" s="164"/>
      <c r="K767" s="162"/>
      <c r="L767" s="162"/>
    </row>
    <row r="768" spans="9:12" ht="14.25">
      <c r="I768" s="164"/>
      <c r="J768" s="164"/>
      <c r="K768" s="162"/>
      <c r="L768" s="162"/>
    </row>
    <row r="769" spans="9:12" ht="14.25">
      <c r="I769" s="164"/>
      <c r="J769" s="164"/>
      <c r="K769" s="162"/>
      <c r="L769" s="162"/>
    </row>
    <row r="770" spans="9:12" ht="14.25">
      <c r="I770" s="164"/>
      <c r="J770" s="164"/>
      <c r="K770" s="162"/>
      <c r="L770" s="162"/>
    </row>
    <row r="771" spans="9:12" ht="14.25">
      <c r="I771" s="164"/>
      <c r="J771" s="164"/>
      <c r="K771" s="162"/>
      <c r="L771" s="162"/>
    </row>
    <row r="772" spans="9:12" ht="14.25">
      <c r="I772" s="164"/>
      <c r="J772" s="164"/>
      <c r="K772" s="162"/>
      <c r="L772" s="162"/>
    </row>
    <row r="773" spans="9:12" ht="14.25">
      <c r="I773" s="164"/>
      <c r="J773" s="164"/>
      <c r="K773" s="162"/>
      <c r="L773" s="162"/>
    </row>
    <row r="774" spans="9:12" ht="14.25">
      <c r="I774" s="164"/>
      <c r="J774" s="164"/>
      <c r="K774" s="162"/>
      <c r="L774" s="162"/>
    </row>
    <row r="775" spans="9:12" ht="14.25">
      <c r="I775" s="164"/>
      <c r="J775" s="164"/>
      <c r="K775" s="162"/>
      <c r="L775" s="162"/>
    </row>
    <row r="776" spans="9:12" ht="14.25">
      <c r="I776" s="164"/>
      <c r="J776" s="164"/>
      <c r="K776" s="162"/>
      <c r="L776" s="162"/>
    </row>
    <row r="777" spans="9:12" ht="14.25">
      <c r="I777" s="164"/>
      <c r="J777" s="164"/>
      <c r="K777" s="162"/>
      <c r="L777" s="162"/>
    </row>
    <row r="778" spans="9:12" ht="14.25">
      <c r="I778" s="164"/>
      <c r="J778" s="164"/>
      <c r="K778" s="162"/>
      <c r="L778" s="162"/>
    </row>
    <row r="779" spans="9:12" ht="14.25">
      <c r="I779" s="164"/>
      <c r="J779" s="164"/>
      <c r="K779" s="162"/>
      <c r="L779" s="162"/>
    </row>
    <row r="780" spans="9:12" ht="14.25">
      <c r="I780" s="164"/>
      <c r="J780" s="164"/>
      <c r="K780" s="162"/>
      <c r="L780" s="162"/>
    </row>
    <row r="781" spans="9:12" ht="14.25">
      <c r="I781" s="164"/>
      <c r="J781" s="164"/>
      <c r="K781" s="162"/>
      <c r="L781" s="162"/>
    </row>
    <row r="782" spans="9:12" ht="14.25">
      <c r="I782" s="164"/>
      <c r="J782" s="164"/>
      <c r="K782" s="162"/>
      <c r="L782" s="162"/>
    </row>
    <row r="783" spans="9:12" ht="14.25">
      <c r="I783" s="164"/>
      <c r="J783" s="164"/>
      <c r="K783" s="162"/>
      <c r="L783" s="162"/>
    </row>
    <row r="784" spans="9:12" ht="14.25">
      <c r="I784" s="164"/>
      <c r="J784" s="164"/>
      <c r="K784" s="162"/>
      <c r="L784" s="162"/>
    </row>
    <row r="785" spans="9:12" ht="14.25">
      <c r="I785" s="164"/>
      <c r="J785" s="164"/>
      <c r="K785" s="162"/>
      <c r="L785" s="162"/>
    </row>
    <row r="786" spans="9:12" ht="14.25">
      <c r="I786" s="164"/>
      <c r="J786" s="164"/>
      <c r="K786" s="162"/>
      <c r="L786" s="162"/>
    </row>
    <row r="787" spans="9:12" ht="14.25">
      <c r="I787" s="164"/>
      <c r="J787" s="164"/>
      <c r="K787" s="162"/>
      <c r="L787" s="162"/>
    </row>
    <row r="788" spans="9:12" ht="14.25">
      <c r="I788" s="164"/>
      <c r="J788" s="164"/>
      <c r="K788" s="162"/>
      <c r="L788" s="162"/>
    </row>
    <row r="789" spans="9:12" ht="14.25">
      <c r="I789" s="164"/>
      <c r="J789" s="164"/>
      <c r="K789" s="162"/>
      <c r="L789" s="162"/>
    </row>
    <row r="790" spans="9:12" ht="14.25">
      <c r="I790" s="164"/>
      <c r="J790" s="164"/>
      <c r="K790" s="162"/>
      <c r="L790" s="162"/>
    </row>
    <row r="791" spans="9:12" ht="14.25">
      <c r="I791" s="164"/>
      <c r="J791" s="164"/>
      <c r="K791" s="162"/>
      <c r="L791" s="162"/>
    </row>
    <row r="792" spans="9:12" ht="14.25">
      <c r="I792" s="164"/>
      <c r="J792" s="164"/>
      <c r="K792" s="162"/>
      <c r="L792" s="162"/>
    </row>
    <row r="793" spans="9:12" ht="14.25">
      <c r="I793" s="164"/>
      <c r="J793" s="164"/>
      <c r="K793" s="162"/>
      <c r="L793" s="162"/>
    </row>
    <row r="794" spans="9:12" ht="14.25">
      <c r="I794" s="164"/>
      <c r="J794" s="164"/>
      <c r="K794" s="162"/>
      <c r="L794" s="162"/>
    </row>
    <row r="795" spans="9:12" ht="14.25">
      <c r="I795" s="164"/>
      <c r="J795" s="164"/>
      <c r="K795" s="162"/>
      <c r="L795" s="162"/>
    </row>
    <row r="796" spans="9:12" ht="14.25">
      <c r="I796" s="164"/>
      <c r="J796" s="164"/>
      <c r="K796" s="162"/>
      <c r="L796" s="162"/>
    </row>
    <row r="797" spans="9:12" ht="14.25">
      <c r="I797" s="164"/>
      <c r="J797" s="164"/>
      <c r="K797" s="162"/>
      <c r="L797" s="162"/>
    </row>
    <row r="798" spans="9:12" ht="14.25">
      <c r="I798" s="164"/>
      <c r="J798" s="164"/>
      <c r="K798" s="162"/>
      <c r="L798" s="162"/>
    </row>
    <row r="799" spans="9:12" ht="14.25">
      <c r="I799" s="164"/>
      <c r="J799" s="164"/>
      <c r="K799" s="162"/>
      <c r="L799" s="162"/>
    </row>
    <row r="800" spans="9:12" ht="14.25">
      <c r="I800" s="164"/>
      <c r="J800" s="164"/>
      <c r="K800" s="162"/>
      <c r="L800" s="162"/>
    </row>
    <row r="801" spans="9:12" ht="14.25">
      <c r="I801" s="164"/>
      <c r="J801" s="164"/>
      <c r="K801" s="162"/>
      <c r="L801" s="162"/>
    </row>
    <row r="802" spans="9:12" ht="14.25">
      <c r="I802" s="164"/>
      <c r="J802" s="164"/>
      <c r="K802" s="162"/>
      <c r="L802" s="162"/>
    </row>
    <row r="803" spans="9:12" ht="14.25">
      <c r="I803" s="164"/>
      <c r="J803" s="164"/>
      <c r="K803" s="162"/>
      <c r="L803" s="162"/>
    </row>
    <row r="804" spans="9:12" ht="14.25">
      <c r="I804" s="164"/>
      <c r="J804" s="164"/>
      <c r="K804" s="162"/>
      <c r="L804" s="162"/>
    </row>
    <row r="805" spans="9:12" ht="14.25">
      <c r="I805" s="164"/>
      <c r="J805" s="164"/>
      <c r="K805" s="162"/>
      <c r="L805" s="162"/>
    </row>
    <row r="806" spans="9:12" ht="14.25">
      <c r="I806" s="164"/>
      <c r="J806" s="164"/>
      <c r="K806" s="162"/>
      <c r="L806" s="162"/>
    </row>
    <row r="807" spans="9:12" ht="14.25">
      <c r="I807" s="164"/>
      <c r="J807" s="164"/>
      <c r="K807" s="162"/>
      <c r="L807" s="162"/>
    </row>
    <row r="808" spans="9:12" ht="14.25">
      <c r="I808" s="164"/>
      <c r="J808" s="164"/>
      <c r="K808" s="162"/>
      <c r="L808" s="162"/>
    </row>
    <row r="809" spans="9:12" ht="14.25">
      <c r="I809" s="164"/>
      <c r="J809" s="164"/>
      <c r="K809" s="162"/>
      <c r="L809" s="162"/>
    </row>
    <row r="810" spans="9:12" ht="14.25">
      <c r="I810" s="164"/>
      <c r="J810" s="164"/>
      <c r="K810" s="162"/>
      <c r="L810" s="162"/>
    </row>
    <row r="811" spans="9:12" ht="14.25">
      <c r="I811" s="164"/>
      <c r="J811" s="164"/>
      <c r="K811" s="162"/>
      <c r="L811" s="162"/>
    </row>
    <row r="812" spans="9:12" ht="14.25">
      <c r="I812" s="164"/>
      <c r="J812" s="164"/>
      <c r="K812" s="162"/>
      <c r="L812" s="162"/>
    </row>
    <row r="813" spans="9:12" ht="14.25">
      <c r="I813" s="164"/>
      <c r="J813" s="164"/>
      <c r="K813" s="162"/>
      <c r="L813" s="162"/>
    </row>
    <row r="814" spans="9:12" ht="14.25">
      <c r="I814" s="164"/>
      <c r="J814" s="164"/>
      <c r="K814" s="162"/>
      <c r="L814" s="162"/>
    </row>
    <row r="815" spans="9:12" ht="14.25">
      <c r="I815" s="164"/>
      <c r="J815" s="164"/>
      <c r="K815" s="162"/>
      <c r="L815" s="162"/>
    </row>
    <row r="816" spans="9:12" ht="14.25">
      <c r="I816" s="164"/>
      <c r="J816" s="164"/>
      <c r="K816" s="162"/>
      <c r="L816" s="162"/>
    </row>
    <row r="817" spans="9:12" ht="14.25">
      <c r="I817" s="164"/>
      <c r="J817" s="164"/>
      <c r="K817" s="162"/>
      <c r="L817" s="162"/>
    </row>
    <row r="818" spans="9:12" ht="14.25">
      <c r="I818" s="164"/>
      <c r="J818" s="164"/>
      <c r="K818" s="162"/>
      <c r="L818" s="162"/>
    </row>
    <row r="819" spans="9:12" ht="14.25">
      <c r="I819" s="164"/>
      <c r="J819" s="164"/>
      <c r="K819" s="162"/>
      <c r="L819" s="162"/>
    </row>
    <row r="820" spans="9:12" ht="14.25">
      <c r="I820" s="164"/>
      <c r="J820" s="164"/>
      <c r="K820" s="162"/>
      <c r="L820" s="162"/>
    </row>
    <row r="821" spans="9:12" ht="14.25">
      <c r="I821" s="164"/>
      <c r="J821" s="164"/>
      <c r="K821" s="162"/>
      <c r="L821" s="162"/>
    </row>
    <row r="822" spans="9:12" ht="14.25">
      <c r="I822" s="164"/>
      <c r="J822" s="164"/>
      <c r="K822" s="162"/>
      <c r="L822" s="162"/>
    </row>
    <row r="823" spans="9:12" ht="14.25">
      <c r="I823" s="164"/>
      <c r="J823" s="164"/>
      <c r="K823" s="162"/>
      <c r="L823" s="162"/>
    </row>
    <row r="824" spans="9:12" ht="14.25">
      <c r="I824" s="164"/>
      <c r="J824" s="164"/>
      <c r="K824" s="162"/>
      <c r="L824" s="162"/>
    </row>
    <row r="825" spans="9:12" ht="14.25">
      <c r="I825" s="164"/>
      <c r="J825" s="164"/>
      <c r="K825" s="162"/>
      <c r="L825" s="162"/>
    </row>
    <row r="826" spans="9:12" ht="14.25">
      <c r="I826" s="164"/>
      <c r="J826" s="164"/>
      <c r="K826" s="162"/>
      <c r="L826" s="162"/>
    </row>
    <row r="827" spans="9:12" ht="14.25">
      <c r="I827" s="164"/>
      <c r="J827" s="164"/>
      <c r="K827" s="162"/>
      <c r="L827" s="162"/>
    </row>
    <row r="828" spans="9:12" ht="14.25">
      <c r="I828" s="164"/>
      <c r="J828" s="164"/>
      <c r="K828" s="162"/>
      <c r="L828" s="162"/>
    </row>
    <row r="829" spans="9:12" ht="14.25">
      <c r="I829" s="164"/>
      <c r="J829" s="164"/>
      <c r="K829" s="162"/>
      <c r="L829" s="162"/>
    </row>
    <row r="830" spans="9:12" ht="14.25">
      <c r="I830" s="164"/>
      <c r="J830" s="164"/>
      <c r="K830" s="162"/>
      <c r="L830" s="162"/>
    </row>
    <row r="831" spans="9:12" ht="14.25">
      <c r="I831" s="164"/>
      <c r="J831" s="164"/>
      <c r="K831" s="162"/>
      <c r="L831" s="162"/>
    </row>
    <row r="832" spans="9:12" ht="14.25">
      <c r="I832" s="164"/>
      <c r="J832" s="164"/>
      <c r="K832" s="162"/>
      <c r="L832" s="162"/>
    </row>
    <row r="833" spans="9:12" ht="14.25">
      <c r="I833" s="164"/>
      <c r="J833" s="164"/>
      <c r="K833" s="162"/>
      <c r="L833" s="162"/>
    </row>
    <row r="834" spans="9:12" ht="14.25">
      <c r="I834" s="164"/>
      <c r="J834" s="164"/>
      <c r="K834" s="162"/>
      <c r="L834" s="162"/>
    </row>
    <row r="835" spans="9:12" ht="14.25">
      <c r="I835" s="164"/>
      <c r="J835" s="164"/>
      <c r="K835" s="162"/>
      <c r="L835" s="162"/>
    </row>
    <row r="836" spans="9:12" ht="14.25">
      <c r="I836" s="164"/>
      <c r="J836" s="164"/>
      <c r="K836" s="162"/>
      <c r="L836" s="162"/>
    </row>
    <row r="837" spans="9:12" ht="14.25">
      <c r="I837" s="164"/>
      <c r="J837" s="164"/>
      <c r="K837" s="162"/>
      <c r="L837" s="162"/>
    </row>
    <row r="838" spans="9:12" ht="14.25">
      <c r="I838" s="164"/>
      <c r="J838" s="164"/>
      <c r="K838" s="162"/>
      <c r="L838" s="162"/>
    </row>
    <row r="839" spans="9:12" ht="14.25">
      <c r="I839" s="164"/>
      <c r="J839" s="164"/>
      <c r="K839" s="162"/>
      <c r="L839" s="162"/>
    </row>
    <row r="840" spans="9:12" ht="14.25">
      <c r="I840" s="164"/>
      <c r="J840" s="164"/>
      <c r="K840" s="162"/>
      <c r="L840" s="162"/>
    </row>
    <row r="841" spans="9:12" ht="14.25">
      <c r="I841" s="164"/>
      <c r="J841" s="164"/>
      <c r="K841" s="162"/>
      <c r="L841" s="162"/>
    </row>
    <row r="842" spans="9:12" ht="14.25">
      <c r="I842" s="164"/>
      <c r="J842" s="164"/>
      <c r="K842" s="162"/>
      <c r="L842" s="162"/>
    </row>
    <row r="843" spans="9:12" ht="14.25">
      <c r="I843" s="164"/>
      <c r="J843" s="164"/>
      <c r="K843" s="162"/>
      <c r="L843" s="162"/>
    </row>
    <row r="844" spans="9:12" ht="14.25">
      <c r="I844" s="164"/>
      <c r="J844" s="164"/>
      <c r="K844" s="162"/>
      <c r="L844" s="162"/>
    </row>
    <row r="845" spans="9:12" ht="14.25">
      <c r="I845" s="164"/>
      <c r="J845" s="164"/>
      <c r="K845" s="162"/>
      <c r="L845" s="162"/>
    </row>
    <row r="846" spans="9:12" ht="14.25">
      <c r="I846" s="164"/>
      <c r="J846" s="164"/>
      <c r="K846" s="162"/>
      <c r="L846" s="162"/>
    </row>
    <row r="847" spans="9:12" ht="14.25">
      <c r="I847" s="164"/>
      <c r="J847" s="164"/>
      <c r="K847" s="162"/>
      <c r="L847" s="162"/>
    </row>
    <row r="848" spans="9:12" ht="14.25">
      <c r="I848" s="164"/>
      <c r="J848" s="164"/>
      <c r="K848" s="162"/>
      <c r="L848" s="162"/>
    </row>
    <row r="849" spans="9:12" ht="14.25">
      <c r="I849" s="164"/>
      <c r="J849" s="164"/>
      <c r="K849" s="162"/>
      <c r="L849" s="162"/>
    </row>
    <row r="850" spans="9:12" ht="14.25">
      <c r="I850" s="164"/>
      <c r="J850" s="164"/>
      <c r="K850" s="162"/>
      <c r="L850" s="162"/>
    </row>
    <row r="851" spans="9:12" ht="14.25">
      <c r="I851" s="164"/>
      <c r="J851" s="164"/>
      <c r="K851" s="162"/>
      <c r="L851" s="162"/>
    </row>
    <row r="852" spans="9:12" ht="14.25">
      <c r="I852" s="164"/>
      <c r="J852" s="164"/>
      <c r="K852" s="162"/>
      <c r="L852" s="162"/>
    </row>
    <row r="853" spans="9:12" ht="14.25">
      <c r="I853" s="164"/>
      <c r="J853" s="164"/>
      <c r="K853" s="162"/>
      <c r="L853" s="162"/>
    </row>
    <row r="854" spans="9:12" ht="14.25">
      <c r="I854" s="164"/>
      <c r="J854" s="164"/>
      <c r="K854" s="162"/>
      <c r="L854" s="162"/>
    </row>
    <row r="855" spans="9:12" ht="14.25">
      <c r="I855" s="164"/>
      <c r="J855" s="164"/>
      <c r="K855" s="162"/>
      <c r="L855" s="162"/>
    </row>
    <row r="856" spans="9:12" ht="14.25">
      <c r="I856" s="164"/>
      <c r="J856" s="164"/>
      <c r="K856" s="162"/>
      <c r="L856" s="162"/>
    </row>
    <row r="857" spans="9:12" ht="14.25">
      <c r="I857" s="164"/>
      <c r="J857" s="164"/>
      <c r="K857" s="162"/>
      <c r="L857" s="162"/>
    </row>
    <row r="858" spans="9:12" ht="14.25">
      <c r="I858" s="164"/>
      <c r="J858" s="164"/>
      <c r="K858" s="162"/>
      <c r="L858" s="162"/>
    </row>
    <row r="859" spans="9:12" ht="14.25">
      <c r="I859" s="164"/>
      <c r="J859" s="164"/>
      <c r="K859" s="162"/>
      <c r="L859" s="162"/>
    </row>
    <row r="860" spans="9:12" ht="14.25">
      <c r="I860" s="164"/>
      <c r="J860" s="164"/>
      <c r="K860" s="162"/>
      <c r="L860" s="162"/>
    </row>
    <row r="861" spans="9:12" ht="14.25">
      <c r="I861" s="164"/>
      <c r="J861" s="164"/>
      <c r="K861" s="162"/>
      <c r="L861" s="162"/>
    </row>
    <row r="862" spans="9:12" ht="14.25">
      <c r="I862" s="164"/>
      <c r="J862" s="164"/>
      <c r="K862" s="162"/>
      <c r="L862" s="162"/>
    </row>
    <row r="863" spans="9:12" ht="14.25">
      <c r="I863" s="164"/>
      <c r="J863" s="164"/>
      <c r="K863" s="162"/>
      <c r="L863" s="162"/>
    </row>
    <row r="864" spans="9:12" ht="14.25">
      <c r="I864" s="164"/>
      <c r="J864" s="164"/>
      <c r="K864" s="162"/>
      <c r="L864" s="162"/>
    </row>
    <row r="865" spans="9:12" ht="14.25">
      <c r="I865" s="164"/>
      <c r="J865" s="164"/>
      <c r="K865" s="162"/>
      <c r="L865" s="162"/>
    </row>
    <row r="866" spans="9:12" ht="14.25">
      <c r="I866" s="164"/>
      <c r="J866" s="164"/>
      <c r="K866" s="162"/>
      <c r="L866" s="162"/>
    </row>
    <row r="867" spans="9:12" ht="14.25">
      <c r="I867" s="164"/>
      <c r="J867" s="164"/>
      <c r="K867" s="162"/>
      <c r="L867" s="162"/>
    </row>
    <row r="868" spans="9:12" ht="14.25">
      <c r="I868" s="164"/>
      <c r="J868" s="164"/>
      <c r="K868" s="162"/>
      <c r="L868" s="162"/>
    </row>
    <row r="869" spans="9:12" ht="14.25">
      <c r="I869" s="164"/>
      <c r="J869" s="164"/>
      <c r="K869" s="162"/>
      <c r="L869" s="162"/>
    </row>
    <row r="870" spans="9:12" ht="14.25">
      <c r="I870" s="164"/>
      <c r="J870" s="164"/>
      <c r="K870" s="162"/>
      <c r="L870" s="162"/>
    </row>
    <row r="871" spans="9:12" ht="14.25">
      <c r="I871" s="164"/>
      <c r="J871" s="164"/>
      <c r="K871" s="162"/>
      <c r="L871" s="162"/>
    </row>
    <row r="872" spans="9:12" ht="14.25">
      <c r="I872" s="164"/>
      <c r="J872" s="164"/>
      <c r="K872" s="162"/>
      <c r="L872" s="162"/>
    </row>
    <row r="873" spans="9:12" ht="14.25">
      <c r="I873" s="164"/>
      <c r="J873" s="164"/>
      <c r="K873" s="162"/>
      <c r="L873" s="162"/>
    </row>
    <row r="874" spans="9:12" ht="14.25">
      <c r="I874" s="164"/>
      <c r="J874" s="164"/>
      <c r="K874" s="162"/>
      <c r="L874" s="162"/>
    </row>
    <row r="875" spans="9:12" ht="14.25">
      <c r="I875" s="164"/>
      <c r="J875" s="164"/>
      <c r="K875" s="162"/>
      <c r="L875" s="162"/>
    </row>
    <row r="876" spans="9:12" ht="14.25">
      <c r="I876" s="164"/>
      <c r="J876" s="164"/>
      <c r="K876" s="162"/>
      <c r="L876" s="162"/>
    </row>
    <row r="877" spans="9:12" ht="14.25">
      <c r="I877" s="164"/>
      <c r="J877" s="164"/>
      <c r="K877" s="162"/>
      <c r="L877" s="162"/>
    </row>
    <row r="878" spans="9:12" ht="14.25">
      <c r="I878" s="164"/>
      <c r="J878" s="164"/>
      <c r="K878" s="162"/>
      <c r="L878" s="162"/>
    </row>
    <row r="879" spans="9:12" ht="14.25">
      <c r="I879" s="164"/>
      <c r="J879" s="164"/>
      <c r="K879" s="162"/>
      <c r="L879" s="162"/>
    </row>
    <row r="880" spans="9:12" ht="14.25">
      <c r="I880" s="164"/>
      <c r="J880" s="164"/>
      <c r="K880" s="162"/>
      <c r="L880" s="162"/>
    </row>
    <row r="881" spans="9:12" ht="14.25">
      <c r="I881" s="164"/>
      <c r="J881" s="164"/>
      <c r="K881" s="162"/>
      <c r="L881" s="162"/>
    </row>
    <row r="882" spans="9:12" ht="14.25">
      <c r="I882" s="164"/>
      <c r="J882" s="164"/>
      <c r="K882" s="162"/>
      <c r="L882" s="162"/>
    </row>
    <row r="883" spans="9:12" ht="14.25">
      <c r="I883" s="164"/>
      <c r="J883" s="164"/>
      <c r="K883" s="162"/>
      <c r="L883" s="162"/>
    </row>
    <row r="884" spans="9:12" ht="14.25">
      <c r="I884" s="164"/>
      <c r="J884" s="164"/>
      <c r="K884" s="162"/>
      <c r="L884" s="162"/>
    </row>
    <row r="885" spans="9:12" ht="14.25">
      <c r="I885" s="164"/>
      <c r="J885" s="164"/>
      <c r="K885" s="162"/>
      <c r="L885" s="162"/>
    </row>
    <row r="886" spans="9:12" ht="14.25">
      <c r="I886" s="164"/>
      <c r="J886" s="164"/>
      <c r="K886" s="162"/>
      <c r="L886" s="162"/>
    </row>
    <row r="887" spans="9:12" ht="14.25">
      <c r="I887" s="164"/>
      <c r="J887" s="164"/>
      <c r="K887" s="162"/>
      <c r="L887" s="162"/>
    </row>
    <row r="888" spans="9:12" ht="14.25">
      <c r="I888" s="164"/>
      <c r="J888" s="164"/>
      <c r="K888" s="162"/>
      <c r="L888" s="162"/>
    </row>
    <row r="889" spans="9:12" ht="14.25">
      <c r="I889" s="164"/>
      <c r="J889" s="164"/>
      <c r="K889" s="162"/>
      <c r="L889" s="162"/>
    </row>
    <row r="890" spans="9:12" ht="14.25">
      <c r="I890" s="164"/>
      <c r="J890" s="164"/>
      <c r="K890" s="162"/>
      <c r="L890" s="162"/>
    </row>
    <row r="891" spans="9:12" ht="14.25">
      <c r="I891" s="164"/>
      <c r="J891" s="164"/>
      <c r="K891" s="162"/>
      <c r="L891" s="162"/>
    </row>
    <row r="892" spans="9:12" ht="14.25">
      <c r="I892" s="164"/>
      <c r="J892" s="164"/>
      <c r="K892" s="162"/>
      <c r="L892" s="162"/>
    </row>
    <row r="893" spans="9:12" ht="14.25">
      <c r="I893" s="164"/>
      <c r="J893" s="164"/>
      <c r="K893" s="162"/>
      <c r="L893" s="162"/>
    </row>
    <row r="894" spans="9:12" ht="14.25">
      <c r="I894" s="164"/>
      <c r="J894" s="164"/>
      <c r="K894" s="162"/>
      <c r="L894" s="162"/>
    </row>
    <row r="895" spans="9:12" ht="14.25">
      <c r="I895" s="164"/>
      <c r="J895" s="164"/>
      <c r="K895" s="162"/>
      <c r="L895" s="162"/>
    </row>
    <row r="896" spans="9:12" ht="14.25">
      <c r="I896" s="164"/>
      <c r="J896" s="164"/>
      <c r="K896" s="162"/>
      <c r="L896" s="162"/>
    </row>
    <row r="897" spans="9:12" ht="14.25">
      <c r="I897" s="164"/>
      <c r="J897" s="164"/>
      <c r="K897" s="162"/>
      <c r="L897" s="162"/>
    </row>
    <row r="898" spans="9:12" ht="14.25">
      <c r="I898" s="164"/>
      <c r="J898" s="164"/>
      <c r="K898" s="162"/>
      <c r="L898" s="162"/>
    </row>
    <row r="899" spans="9:12" ht="14.25">
      <c r="I899" s="164"/>
      <c r="J899" s="164"/>
      <c r="K899" s="162"/>
      <c r="L899" s="162"/>
    </row>
    <row r="900" spans="9:12" ht="14.25">
      <c r="I900" s="164"/>
      <c r="J900" s="164"/>
      <c r="K900" s="162"/>
      <c r="L900" s="162"/>
    </row>
    <row r="901" spans="9:12" ht="14.25">
      <c r="I901" s="164"/>
      <c r="J901" s="164"/>
      <c r="K901" s="162"/>
      <c r="L901" s="162"/>
    </row>
    <row r="902" spans="9:12" ht="14.25">
      <c r="I902" s="164"/>
      <c r="J902" s="164"/>
      <c r="K902" s="162"/>
      <c r="L902" s="162"/>
    </row>
    <row r="903" spans="9:12" ht="14.25">
      <c r="I903" s="164"/>
      <c r="J903" s="164"/>
      <c r="K903" s="162"/>
      <c r="L903" s="162"/>
    </row>
    <row r="904" spans="9:12" ht="14.25">
      <c r="I904" s="164"/>
      <c r="J904" s="164"/>
      <c r="K904" s="162"/>
      <c r="L904" s="162"/>
    </row>
    <row r="905" spans="9:12" ht="14.25">
      <c r="I905" s="164"/>
      <c r="J905" s="164"/>
      <c r="K905" s="162"/>
      <c r="L905" s="162"/>
    </row>
    <row r="906" spans="9:12" ht="14.25">
      <c r="I906" s="164"/>
      <c r="J906" s="164"/>
      <c r="K906" s="162"/>
      <c r="L906" s="162"/>
    </row>
    <row r="907" spans="9:12" ht="14.25">
      <c r="I907" s="164"/>
      <c r="J907" s="164"/>
      <c r="K907" s="162"/>
      <c r="L907" s="162"/>
    </row>
    <row r="908" spans="9:12" ht="14.25">
      <c r="I908" s="164"/>
      <c r="J908" s="164"/>
      <c r="K908" s="162"/>
      <c r="L908" s="162"/>
    </row>
    <row r="909" spans="9:12" ht="14.25">
      <c r="I909" s="164"/>
      <c r="J909" s="164"/>
      <c r="K909" s="162"/>
      <c r="L909" s="162"/>
    </row>
    <row r="910" spans="9:12" ht="14.25">
      <c r="I910" s="164"/>
      <c r="J910" s="164"/>
      <c r="K910" s="162"/>
      <c r="L910" s="162"/>
    </row>
    <row r="911" spans="9:12" ht="14.25">
      <c r="I911" s="164"/>
      <c r="J911" s="164"/>
      <c r="K911" s="162"/>
      <c r="L911" s="162"/>
    </row>
    <row r="912" spans="9:12" ht="14.25">
      <c r="I912" s="164"/>
      <c r="J912" s="164"/>
      <c r="K912" s="162"/>
      <c r="L912" s="162"/>
    </row>
    <row r="913" spans="9:12" ht="14.25">
      <c r="I913" s="164"/>
      <c r="J913" s="164"/>
      <c r="K913" s="162"/>
      <c r="L913" s="162"/>
    </row>
    <row r="914" spans="9:12" ht="14.25">
      <c r="I914" s="164"/>
      <c r="J914" s="164"/>
      <c r="K914" s="162"/>
      <c r="L914" s="162"/>
    </row>
    <row r="915" spans="9:12" ht="14.25">
      <c r="I915" s="164"/>
      <c r="J915" s="164"/>
      <c r="K915" s="162"/>
      <c r="L915" s="162"/>
    </row>
    <row r="916" spans="9:12" ht="14.25">
      <c r="I916" s="164"/>
      <c r="J916" s="164"/>
      <c r="K916" s="162"/>
      <c r="L916" s="162"/>
    </row>
    <row r="917" spans="9:12" ht="14.25">
      <c r="I917" s="164"/>
      <c r="J917" s="164"/>
      <c r="K917" s="162"/>
      <c r="L917" s="162"/>
    </row>
    <row r="918" spans="9:12" ht="14.25">
      <c r="I918" s="164"/>
      <c r="J918" s="164"/>
      <c r="K918" s="162"/>
      <c r="L918" s="162"/>
    </row>
    <row r="919" spans="9:12" ht="14.25">
      <c r="I919" s="164"/>
      <c r="J919" s="164"/>
      <c r="K919" s="162"/>
      <c r="L919" s="162"/>
    </row>
    <row r="920" spans="9:12" ht="14.25">
      <c r="I920" s="164"/>
      <c r="J920" s="164"/>
      <c r="K920" s="162"/>
      <c r="L920" s="162"/>
    </row>
    <row r="921" spans="9:12" ht="14.25">
      <c r="I921" s="164"/>
      <c r="J921" s="164"/>
      <c r="K921" s="162"/>
      <c r="L921" s="162"/>
    </row>
    <row r="922" spans="9:12" ht="14.25">
      <c r="I922" s="164"/>
      <c r="J922" s="164"/>
      <c r="K922" s="162"/>
      <c r="L922" s="162"/>
    </row>
    <row r="923" spans="9:12" ht="14.25">
      <c r="I923" s="164"/>
      <c r="J923" s="164"/>
      <c r="K923" s="162"/>
      <c r="L923" s="162"/>
    </row>
    <row r="924" spans="9:12" ht="14.25">
      <c r="I924" s="164"/>
      <c r="J924" s="164"/>
      <c r="K924" s="162"/>
      <c r="L924" s="162"/>
    </row>
    <row r="925" spans="9:12" ht="14.25">
      <c r="I925" s="164"/>
      <c r="J925" s="164"/>
      <c r="K925" s="162"/>
      <c r="L925" s="162"/>
    </row>
    <row r="926" spans="9:12" ht="14.25">
      <c r="I926" s="164"/>
      <c r="J926" s="164"/>
      <c r="K926" s="162"/>
      <c r="L926" s="162"/>
    </row>
    <row r="927" spans="9:12" ht="14.25">
      <c r="I927" s="164"/>
      <c r="J927" s="164"/>
      <c r="K927" s="162"/>
      <c r="L927" s="162"/>
    </row>
    <row r="928" spans="9:12" ht="14.25">
      <c r="I928" s="164"/>
      <c r="J928" s="164"/>
      <c r="K928" s="162"/>
      <c r="L928" s="162"/>
    </row>
    <row r="929" spans="9:12" ht="14.25">
      <c r="I929" s="164"/>
      <c r="J929" s="164"/>
      <c r="K929" s="162"/>
      <c r="L929" s="162"/>
    </row>
    <row r="930" spans="9:12" ht="14.25">
      <c r="I930" s="164"/>
      <c r="J930" s="164"/>
      <c r="K930" s="162"/>
      <c r="L930" s="162"/>
    </row>
    <row r="931" spans="9:12" ht="14.25">
      <c r="I931" s="164"/>
      <c r="J931" s="164"/>
      <c r="K931" s="162"/>
      <c r="L931" s="162"/>
    </row>
    <row r="932" spans="9:12" ht="14.25">
      <c r="I932" s="164"/>
      <c r="J932" s="164"/>
      <c r="K932" s="162"/>
      <c r="L932" s="162"/>
    </row>
    <row r="933" spans="9:12" ht="14.25">
      <c r="I933" s="164"/>
      <c r="J933" s="164"/>
      <c r="K933" s="162"/>
      <c r="L933" s="162"/>
    </row>
    <row r="934" spans="9:12" ht="14.25">
      <c r="I934" s="164"/>
      <c r="J934" s="164"/>
      <c r="K934" s="162"/>
      <c r="L934" s="162"/>
    </row>
    <row r="935" spans="9:12" ht="14.25">
      <c r="I935" s="164"/>
      <c r="J935" s="164"/>
      <c r="K935" s="162"/>
      <c r="L935" s="162"/>
    </row>
    <row r="936" spans="9:12" ht="14.25">
      <c r="I936" s="164"/>
      <c r="J936" s="164"/>
      <c r="K936" s="162"/>
      <c r="L936" s="162"/>
    </row>
    <row r="937" spans="9:12" ht="14.25">
      <c r="I937" s="164"/>
      <c r="J937" s="164"/>
      <c r="K937" s="162"/>
      <c r="L937" s="162"/>
    </row>
    <row r="938" spans="9:12" ht="14.25">
      <c r="I938" s="164"/>
      <c r="J938" s="164"/>
      <c r="K938" s="162"/>
      <c r="L938" s="162"/>
    </row>
    <row r="939" spans="9:12" ht="14.25">
      <c r="I939" s="164"/>
      <c r="J939" s="164"/>
      <c r="K939" s="162"/>
      <c r="L939" s="162"/>
    </row>
    <row r="940" spans="9:12" ht="14.25">
      <c r="I940" s="164"/>
      <c r="J940" s="164"/>
      <c r="K940" s="162"/>
      <c r="L940" s="162"/>
    </row>
    <row r="941" spans="9:12" ht="14.25">
      <c r="I941" s="164"/>
      <c r="J941" s="164"/>
      <c r="K941" s="162"/>
      <c r="L941" s="162"/>
    </row>
    <row r="942" spans="9:12" ht="14.25">
      <c r="I942" s="164"/>
      <c r="J942" s="164"/>
      <c r="K942" s="162"/>
      <c r="L942" s="162"/>
    </row>
    <row r="943" spans="9:12" ht="14.25">
      <c r="I943" s="164"/>
      <c r="J943" s="164"/>
      <c r="K943" s="162"/>
      <c r="L943" s="162"/>
    </row>
    <row r="944" spans="9:12" ht="14.25">
      <c r="I944" s="164"/>
      <c r="J944" s="164"/>
      <c r="K944" s="162"/>
      <c r="L944" s="162"/>
    </row>
    <row r="945" spans="9:12" ht="14.25">
      <c r="I945" s="164"/>
      <c r="J945" s="164"/>
      <c r="K945" s="162"/>
      <c r="L945" s="162"/>
    </row>
    <row r="946" spans="9:12" ht="14.25">
      <c r="I946" s="164"/>
      <c r="J946" s="164"/>
      <c r="K946" s="162"/>
      <c r="L946" s="162"/>
    </row>
    <row r="947" spans="9:12" ht="14.25">
      <c r="I947" s="164"/>
      <c r="J947" s="164"/>
      <c r="K947" s="162"/>
      <c r="L947" s="162"/>
    </row>
    <row r="948" spans="9:12" ht="14.25">
      <c r="I948" s="164"/>
      <c r="J948" s="164"/>
      <c r="K948" s="162"/>
      <c r="L948" s="162"/>
    </row>
    <row r="949" spans="9:12" ht="14.25">
      <c r="I949" s="164"/>
      <c r="J949" s="164"/>
      <c r="K949" s="162"/>
      <c r="L949" s="162"/>
    </row>
    <row r="950" spans="9:12" ht="14.25">
      <c r="I950" s="164"/>
      <c r="J950" s="164"/>
      <c r="K950" s="162"/>
      <c r="L950" s="162"/>
    </row>
    <row r="951" spans="9:12" ht="14.25">
      <c r="I951" s="164"/>
      <c r="J951" s="164"/>
      <c r="K951" s="162"/>
      <c r="L951" s="162"/>
    </row>
    <row r="952" spans="9:12" ht="14.25">
      <c r="I952" s="164"/>
      <c r="J952" s="164"/>
      <c r="K952" s="162"/>
      <c r="L952" s="162"/>
    </row>
    <row r="953" spans="9:12" ht="14.25">
      <c r="I953" s="164"/>
      <c r="J953" s="164"/>
      <c r="K953" s="162"/>
      <c r="L953" s="162"/>
    </row>
    <row r="954" spans="9:12" ht="14.25">
      <c r="I954" s="164"/>
      <c r="J954" s="164"/>
      <c r="K954" s="162"/>
      <c r="L954" s="162"/>
    </row>
    <row r="955" spans="9:12" ht="14.25">
      <c r="I955" s="164"/>
      <c r="J955" s="164"/>
      <c r="K955" s="162"/>
      <c r="L955" s="162"/>
    </row>
    <row r="956" spans="9:12" ht="14.25">
      <c r="I956" s="164"/>
      <c r="J956" s="164"/>
      <c r="K956" s="162"/>
      <c r="L956" s="162"/>
    </row>
    <row r="957" spans="9:12" ht="14.25">
      <c r="I957" s="164"/>
      <c r="J957" s="164"/>
      <c r="K957" s="162"/>
      <c r="L957" s="162"/>
    </row>
    <row r="958" spans="9:12" ht="14.25">
      <c r="I958" s="164"/>
      <c r="J958" s="164"/>
      <c r="K958" s="162"/>
      <c r="L958" s="162"/>
    </row>
    <row r="959" spans="9:12" ht="14.25">
      <c r="I959" s="164"/>
      <c r="J959" s="164"/>
      <c r="K959" s="162"/>
      <c r="L959" s="162"/>
    </row>
    <row r="960" spans="9:12" ht="14.25">
      <c r="I960" s="164"/>
      <c r="J960" s="164"/>
      <c r="K960" s="162"/>
      <c r="L960" s="162"/>
    </row>
    <row r="961" spans="9:12" ht="14.25">
      <c r="I961" s="164"/>
      <c r="J961" s="164"/>
      <c r="K961" s="162"/>
      <c r="L961" s="162"/>
    </row>
    <row r="962" spans="9:12" ht="14.25">
      <c r="I962" s="164"/>
      <c r="J962" s="164"/>
      <c r="K962" s="162"/>
      <c r="L962" s="162"/>
    </row>
    <row r="963" spans="9:12" ht="14.25">
      <c r="I963" s="164"/>
      <c r="J963" s="164"/>
      <c r="K963" s="162"/>
      <c r="L963" s="162"/>
    </row>
    <row r="964" spans="9:12" ht="14.25">
      <c r="I964" s="164"/>
      <c r="J964" s="164"/>
      <c r="K964" s="162"/>
      <c r="L964" s="162"/>
    </row>
    <row r="965" spans="9:12" ht="14.25">
      <c r="I965" s="164"/>
      <c r="J965" s="164"/>
      <c r="K965" s="162"/>
      <c r="L965" s="162"/>
    </row>
    <row r="966" spans="9:12" ht="14.25">
      <c r="I966" s="164"/>
      <c r="J966" s="164"/>
      <c r="K966" s="162"/>
      <c r="L966" s="162"/>
    </row>
    <row r="967" spans="9:12" ht="14.25">
      <c r="I967" s="164"/>
      <c r="J967" s="164"/>
      <c r="K967" s="162"/>
      <c r="L967" s="162"/>
    </row>
    <row r="968" spans="9:12" ht="14.25">
      <c r="I968" s="164"/>
      <c r="J968" s="164"/>
      <c r="K968" s="162"/>
      <c r="L968" s="162"/>
    </row>
    <row r="969" spans="9:12" ht="14.25">
      <c r="I969" s="164"/>
      <c r="J969" s="164"/>
      <c r="K969" s="162"/>
      <c r="L969" s="162"/>
    </row>
    <row r="970" spans="9:12" ht="14.25">
      <c r="I970" s="164"/>
      <c r="J970" s="164"/>
      <c r="K970" s="162"/>
      <c r="L970" s="162"/>
    </row>
    <row r="971" spans="9:12" ht="14.25">
      <c r="I971" s="164"/>
      <c r="J971" s="164"/>
      <c r="K971" s="162"/>
      <c r="L971" s="162"/>
    </row>
    <row r="972" spans="9:12" ht="14.25">
      <c r="I972" s="164"/>
      <c r="J972" s="164"/>
      <c r="K972" s="162"/>
      <c r="L972" s="162"/>
    </row>
    <row r="973" spans="9:12" ht="14.25">
      <c r="I973" s="164"/>
      <c r="J973" s="164"/>
      <c r="K973" s="162"/>
      <c r="L973" s="162"/>
    </row>
    <row r="974" spans="9:12" ht="14.25">
      <c r="I974" s="164"/>
      <c r="J974" s="164"/>
      <c r="K974" s="162"/>
      <c r="L974" s="162"/>
    </row>
    <row r="975" spans="9:12" ht="14.25">
      <c r="I975" s="164"/>
      <c r="J975" s="164"/>
      <c r="K975" s="162"/>
      <c r="L975" s="162"/>
    </row>
    <row r="976" spans="9:12" ht="14.25">
      <c r="I976" s="164"/>
      <c r="J976" s="164"/>
      <c r="K976" s="162"/>
      <c r="L976" s="162"/>
    </row>
    <row r="977" spans="9:12" ht="14.25">
      <c r="I977" s="164"/>
      <c r="J977" s="164"/>
      <c r="K977" s="162"/>
      <c r="L977" s="162"/>
    </row>
    <row r="978" spans="9:12" ht="14.25">
      <c r="I978" s="164"/>
      <c r="J978" s="164"/>
      <c r="K978" s="162"/>
      <c r="L978" s="162"/>
    </row>
    <row r="979" spans="9:12" ht="14.25">
      <c r="I979" s="164"/>
      <c r="J979" s="164"/>
      <c r="K979" s="162"/>
      <c r="L979" s="162"/>
    </row>
    <row r="980" spans="9:12" ht="14.25">
      <c r="I980" s="164"/>
      <c r="J980" s="164"/>
      <c r="K980" s="162"/>
      <c r="L980" s="162"/>
    </row>
    <row r="981" spans="9:12" ht="14.25">
      <c r="I981" s="164"/>
      <c r="J981" s="164"/>
      <c r="K981" s="162"/>
      <c r="L981" s="162"/>
    </row>
    <row r="982" spans="9:12" ht="14.25">
      <c r="I982" s="164"/>
      <c r="J982" s="164"/>
      <c r="K982" s="162"/>
      <c r="L982" s="162"/>
    </row>
    <row r="983" spans="9:12" ht="14.25">
      <c r="I983" s="164"/>
      <c r="J983" s="164"/>
      <c r="K983" s="162"/>
      <c r="L983" s="162"/>
    </row>
    <row r="984" spans="9:12" ht="14.25">
      <c r="I984" s="164"/>
      <c r="J984" s="164"/>
      <c r="K984" s="162"/>
      <c r="L984" s="162"/>
    </row>
    <row r="985" spans="9:12" ht="14.25">
      <c r="I985" s="164"/>
      <c r="J985" s="164"/>
      <c r="K985" s="162"/>
      <c r="L985" s="162"/>
    </row>
    <row r="986" spans="9:12" ht="14.25">
      <c r="I986" s="164"/>
      <c r="J986" s="164"/>
      <c r="K986" s="162"/>
      <c r="L986" s="162"/>
    </row>
    <row r="987" spans="9:12" ht="14.25">
      <c r="I987" s="164"/>
      <c r="J987" s="164"/>
      <c r="K987" s="162"/>
      <c r="L987" s="162"/>
    </row>
    <row r="988" spans="9:12" ht="14.25">
      <c r="I988" s="164"/>
      <c r="J988" s="164"/>
      <c r="K988" s="162"/>
      <c r="L988" s="162"/>
    </row>
    <row r="989" spans="9:12" ht="14.25">
      <c r="I989" s="164"/>
      <c r="J989" s="164"/>
      <c r="K989" s="162"/>
      <c r="L989" s="162"/>
    </row>
    <row r="990" spans="9:12" ht="14.25">
      <c r="I990" s="164"/>
      <c r="J990" s="164"/>
      <c r="K990" s="162"/>
      <c r="L990" s="162"/>
    </row>
    <row r="991" spans="9:12" ht="14.25">
      <c r="I991" s="164"/>
      <c r="J991" s="164"/>
      <c r="K991" s="162"/>
      <c r="L991" s="162"/>
    </row>
    <row r="992" spans="9:12" ht="14.25">
      <c r="I992" s="164"/>
      <c r="J992" s="164"/>
      <c r="K992" s="162"/>
      <c r="L992" s="162"/>
    </row>
    <row r="993" spans="9:12" ht="14.25">
      <c r="I993" s="164"/>
      <c r="J993" s="164"/>
      <c r="K993" s="162"/>
      <c r="L993" s="162"/>
    </row>
    <row r="994" spans="9:12" ht="14.25">
      <c r="I994" s="164"/>
      <c r="J994" s="164"/>
      <c r="K994" s="162"/>
      <c r="L994" s="162"/>
    </row>
    <row r="995" spans="9:12" ht="14.25">
      <c r="I995" s="164"/>
      <c r="J995" s="164"/>
      <c r="K995" s="162"/>
      <c r="L995" s="162"/>
    </row>
    <row r="996" spans="9:12" ht="14.25">
      <c r="I996" s="164"/>
      <c r="J996" s="164"/>
      <c r="K996" s="162"/>
      <c r="L996" s="162"/>
    </row>
    <row r="997" spans="9:12" ht="14.25">
      <c r="I997" s="164"/>
      <c r="J997" s="164"/>
      <c r="K997" s="162"/>
      <c r="L997" s="162"/>
    </row>
    <row r="998" spans="9:12" ht="14.25">
      <c r="I998" s="164"/>
      <c r="J998" s="164"/>
      <c r="K998" s="162"/>
      <c r="L998" s="162"/>
    </row>
    <row r="999" spans="9:12" ht="14.25">
      <c r="I999" s="164"/>
      <c r="J999" s="164"/>
      <c r="K999" s="162"/>
      <c r="L999" s="162"/>
    </row>
    <row r="1000" spans="9:12" ht="14.25">
      <c r="I1000" s="164"/>
      <c r="J1000" s="164"/>
      <c r="K1000" s="162"/>
      <c r="L1000" s="162"/>
    </row>
    <row r="1001" spans="9:12" ht="14.25">
      <c r="I1001" s="164"/>
      <c r="J1001" s="164"/>
      <c r="K1001" s="162"/>
      <c r="L1001" s="162"/>
    </row>
    <row r="1002" spans="9:12" ht="14.25">
      <c r="I1002" s="164"/>
      <c r="J1002" s="164"/>
      <c r="K1002" s="162"/>
      <c r="L1002" s="162"/>
    </row>
    <row r="1003" spans="9:12" ht="14.25">
      <c r="I1003" s="164"/>
      <c r="J1003" s="164"/>
      <c r="K1003" s="162"/>
      <c r="L1003" s="162"/>
    </row>
    <row r="1004" spans="9:12" ht="14.25">
      <c r="I1004" s="164"/>
      <c r="J1004" s="164"/>
      <c r="K1004" s="162"/>
      <c r="L1004" s="162"/>
    </row>
    <row r="1005" spans="9:12" ht="14.25">
      <c r="I1005" s="164"/>
      <c r="J1005" s="164"/>
      <c r="K1005" s="162"/>
      <c r="L1005" s="162"/>
    </row>
    <row r="1006" spans="9:12" ht="14.25">
      <c r="I1006" s="164"/>
      <c r="J1006" s="164"/>
      <c r="K1006" s="162"/>
      <c r="L1006" s="162"/>
    </row>
    <row r="1007" spans="9:12" ht="14.25">
      <c r="I1007" s="164"/>
      <c r="J1007" s="164"/>
      <c r="K1007" s="162"/>
      <c r="L1007" s="162"/>
    </row>
    <row r="1008" spans="9:12" ht="14.25">
      <c r="I1008" s="164"/>
      <c r="J1008" s="164"/>
      <c r="K1008" s="162"/>
      <c r="L1008" s="162"/>
    </row>
    <row r="1009" spans="9:12" ht="14.25">
      <c r="I1009" s="164"/>
      <c r="J1009" s="164"/>
      <c r="K1009" s="162"/>
      <c r="L1009" s="162"/>
    </row>
    <row r="1010" spans="9:12" ht="14.25">
      <c r="I1010" s="164"/>
      <c r="J1010" s="164"/>
      <c r="K1010" s="162"/>
      <c r="L1010" s="162"/>
    </row>
    <row r="1011" spans="9:12" ht="14.25">
      <c r="I1011" s="164"/>
      <c r="J1011" s="164"/>
      <c r="K1011" s="162"/>
      <c r="L1011" s="162"/>
    </row>
    <row r="1012" spans="9:12" ht="14.25">
      <c r="I1012" s="164"/>
      <c r="J1012" s="164"/>
      <c r="K1012" s="162"/>
      <c r="L1012" s="162"/>
    </row>
    <row r="1013" spans="9:12" ht="14.25">
      <c r="I1013" s="164"/>
      <c r="J1013" s="164"/>
      <c r="K1013" s="162"/>
      <c r="L1013" s="162"/>
    </row>
    <row r="1014" spans="9:12" ht="14.25">
      <c r="I1014" s="164"/>
      <c r="J1014" s="164"/>
      <c r="K1014" s="162"/>
      <c r="L1014" s="162"/>
    </row>
    <row r="1015" spans="9:12" ht="14.25">
      <c r="I1015" s="164"/>
      <c r="J1015" s="164"/>
      <c r="K1015" s="162"/>
      <c r="L1015" s="162"/>
    </row>
    <row r="1016" spans="9:12" ht="14.25">
      <c r="I1016" s="164"/>
      <c r="J1016" s="164"/>
      <c r="K1016" s="162"/>
      <c r="L1016" s="162"/>
    </row>
    <row r="1017" spans="9:12" ht="14.25">
      <c r="I1017" s="164"/>
      <c r="J1017" s="164"/>
      <c r="K1017" s="162"/>
      <c r="L1017" s="162"/>
    </row>
    <row r="1018" spans="9:12" ht="14.25">
      <c r="I1018" s="164"/>
      <c r="J1018" s="164"/>
      <c r="K1018" s="162"/>
      <c r="L1018" s="162"/>
    </row>
    <row r="1019" spans="9:12" ht="14.25">
      <c r="I1019" s="164"/>
      <c r="J1019" s="164"/>
      <c r="K1019" s="162"/>
      <c r="L1019" s="162"/>
    </row>
    <row r="1020" spans="9:12" ht="14.25">
      <c r="I1020" s="164"/>
      <c r="J1020" s="164"/>
      <c r="K1020" s="162"/>
      <c r="L1020" s="162"/>
    </row>
    <row r="1021" spans="9:12" ht="14.25">
      <c r="I1021" s="164"/>
      <c r="J1021" s="164"/>
      <c r="K1021" s="162"/>
      <c r="L1021" s="162"/>
    </row>
    <row r="1022" spans="9:12" ht="14.25">
      <c r="I1022" s="164"/>
      <c r="J1022" s="164"/>
      <c r="K1022" s="162"/>
      <c r="L1022" s="162"/>
    </row>
    <row r="1023" spans="9:12" ht="14.25">
      <c r="I1023" s="164"/>
      <c r="J1023" s="164"/>
      <c r="K1023" s="162"/>
      <c r="L1023" s="162"/>
    </row>
    <row r="1024" spans="9:12" ht="14.25">
      <c r="I1024" s="164"/>
      <c r="J1024" s="164"/>
      <c r="K1024" s="162"/>
      <c r="L1024" s="162"/>
    </row>
    <row r="1025" spans="9:12" ht="14.25">
      <c r="I1025" s="164"/>
      <c r="J1025" s="164"/>
      <c r="K1025" s="162"/>
      <c r="L1025" s="162"/>
    </row>
    <row r="1026" spans="9:12" ht="14.25">
      <c r="I1026" s="164"/>
      <c r="J1026" s="164"/>
      <c r="K1026" s="162"/>
      <c r="L1026" s="162"/>
    </row>
    <row r="1027" spans="9:12" ht="14.25">
      <c r="I1027" s="164"/>
      <c r="J1027" s="164"/>
      <c r="K1027" s="162"/>
      <c r="L1027" s="162"/>
    </row>
    <row r="1028" spans="9:12" ht="14.25">
      <c r="I1028" s="164"/>
      <c r="J1028" s="164"/>
      <c r="K1028" s="162"/>
      <c r="L1028" s="162"/>
    </row>
    <row r="1029" spans="9:12" ht="14.25">
      <c r="I1029" s="164"/>
      <c r="J1029" s="164"/>
      <c r="K1029" s="162"/>
      <c r="L1029" s="162"/>
    </row>
    <row r="1030" spans="9:12" ht="14.25">
      <c r="I1030" s="164"/>
      <c r="J1030" s="164"/>
      <c r="K1030" s="162"/>
      <c r="L1030" s="162"/>
    </row>
    <row r="1031" spans="9:12" ht="14.25">
      <c r="I1031" s="164"/>
      <c r="J1031" s="164"/>
      <c r="K1031" s="162"/>
      <c r="L1031" s="162"/>
    </row>
    <row r="1032" spans="9:12" ht="14.25">
      <c r="I1032" s="164"/>
      <c r="J1032" s="164"/>
      <c r="K1032" s="162"/>
      <c r="L1032" s="162"/>
    </row>
    <row r="1033" spans="9:12" ht="14.25">
      <c r="I1033" s="164"/>
      <c r="J1033" s="164"/>
      <c r="K1033" s="162"/>
      <c r="L1033" s="162"/>
    </row>
    <row r="1034" spans="9:12" ht="14.25">
      <c r="I1034" s="164"/>
      <c r="J1034" s="164"/>
      <c r="K1034" s="162"/>
      <c r="L1034" s="162"/>
    </row>
    <row r="1035" spans="9:12" ht="14.25">
      <c r="I1035" s="164"/>
      <c r="J1035" s="164"/>
      <c r="K1035" s="162"/>
      <c r="L1035" s="162"/>
    </row>
    <row r="1036" spans="9:12" ht="14.25">
      <c r="I1036" s="164"/>
      <c r="J1036" s="164"/>
      <c r="K1036" s="162"/>
      <c r="L1036" s="162"/>
    </row>
    <row r="1037" spans="9:12" ht="14.25">
      <c r="I1037" s="164"/>
      <c r="J1037" s="164"/>
      <c r="K1037" s="162"/>
      <c r="L1037" s="162"/>
    </row>
    <row r="1038" spans="9:12" ht="14.25">
      <c r="I1038" s="164"/>
      <c r="J1038" s="164"/>
      <c r="K1038" s="162"/>
      <c r="L1038" s="162"/>
    </row>
    <row r="1039" spans="9:12" ht="14.25">
      <c r="I1039" s="164"/>
      <c r="J1039" s="164"/>
      <c r="K1039" s="162"/>
      <c r="L1039" s="162"/>
    </row>
    <row r="1040" spans="9:12" ht="14.25">
      <c r="I1040" s="164"/>
      <c r="J1040" s="164"/>
      <c r="K1040" s="162"/>
      <c r="L1040" s="162"/>
    </row>
    <row r="1041" spans="9:12" ht="14.25">
      <c r="I1041" s="164"/>
      <c r="J1041" s="164"/>
      <c r="K1041" s="162"/>
      <c r="L1041" s="162"/>
    </row>
    <row r="1042" spans="9:12" ht="14.25">
      <c r="I1042" s="164"/>
      <c r="J1042" s="164"/>
      <c r="K1042" s="162"/>
      <c r="L1042" s="162"/>
    </row>
    <row r="1043" spans="9:12" ht="14.25">
      <c r="I1043" s="164"/>
      <c r="J1043" s="164"/>
      <c r="K1043" s="162"/>
      <c r="L1043" s="162"/>
    </row>
    <row r="1044" spans="9:12" ht="14.25">
      <c r="I1044" s="164"/>
      <c r="J1044" s="164"/>
      <c r="K1044" s="162"/>
      <c r="L1044" s="162"/>
    </row>
    <row r="1045" spans="9:12" ht="14.25">
      <c r="I1045" s="164"/>
      <c r="J1045" s="164"/>
      <c r="K1045" s="162"/>
      <c r="L1045" s="162"/>
    </row>
    <row r="1046" spans="9:12" ht="14.25">
      <c r="I1046" s="164"/>
      <c r="J1046" s="164"/>
      <c r="K1046" s="162"/>
      <c r="L1046" s="162"/>
    </row>
    <row r="1047" spans="9:12" ht="14.25">
      <c r="I1047" s="164"/>
      <c r="J1047" s="164"/>
      <c r="K1047" s="162"/>
      <c r="L1047" s="162"/>
    </row>
    <row r="1048" spans="9:12" ht="14.25">
      <c r="I1048" s="164"/>
      <c r="J1048" s="164"/>
      <c r="K1048" s="162"/>
      <c r="L1048" s="162"/>
    </row>
    <row r="1049" spans="9:12" ht="14.25">
      <c r="I1049" s="164"/>
      <c r="J1049" s="164"/>
      <c r="K1049" s="162"/>
      <c r="L1049" s="162"/>
    </row>
    <row r="1050" spans="9:12" ht="14.25">
      <c r="I1050" s="164"/>
      <c r="J1050" s="164"/>
      <c r="K1050" s="162"/>
      <c r="L1050" s="162"/>
    </row>
    <row r="1051" spans="9:12" ht="14.25">
      <c r="I1051" s="164"/>
      <c r="J1051" s="164"/>
      <c r="K1051" s="162"/>
      <c r="L1051" s="162"/>
    </row>
    <row r="1052" spans="9:12" ht="14.25">
      <c r="I1052" s="164"/>
      <c r="J1052" s="164"/>
      <c r="K1052" s="162"/>
      <c r="L1052" s="162"/>
    </row>
    <row r="1053" spans="9:12" ht="14.25">
      <c r="I1053" s="164"/>
      <c r="J1053" s="164"/>
      <c r="K1053" s="162"/>
      <c r="L1053" s="162"/>
    </row>
    <row r="1054" spans="9:12" ht="14.25">
      <c r="I1054" s="164"/>
      <c r="J1054" s="164"/>
      <c r="K1054" s="162"/>
      <c r="L1054" s="162"/>
    </row>
    <row r="1055" spans="9:12" ht="14.25">
      <c r="I1055" s="164"/>
      <c r="J1055" s="164"/>
      <c r="K1055" s="162"/>
      <c r="L1055" s="162"/>
    </row>
    <row r="1056" spans="9:12" ht="14.25">
      <c r="I1056" s="164"/>
      <c r="J1056" s="164"/>
      <c r="K1056" s="162"/>
      <c r="L1056" s="162"/>
    </row>
    <row r="1057" spans="9:12" ht="14.25">
      <c r="I1057" s="164"/>
      <c r="J1057" s="164"/>
      <c r="K1057" s="162"/>
      <c r="L1057" s="162"/>
    </row>
    <row r="1058" spans="9:12" ht="14.25">
      <c r="I1058" s="164"/>
      <c r="J1058" s="164"/>
      <c r="K1058" s="162"/>
      <c r="L1058" s="162"/>
    </row>
    <row r="1059" spans="9:12" ht="14.25">
      <c r="I1059" s="164"/>
      <c r="J1059" s="164"/>
      <c r="K1059" s="162"/>
      <c r="L1059" s="162"/>
    </row>
    <row r="1060" spans="9:12" ht="14.25">
      <c r="I1060" s="164"/>
      <c r="J1060" s="164"/>
      <c r="K1060" s="162"/>
      <c r="L1060" s="162"/>
    </row>
    <row r="1061" spans="9:12" ht="14.25">
      <c r="I1061" s="164"/>
      <c r="J1061" s="164"/>
      <c r="K1061" s="162"/>
      <c r="L1061" s="162"/>
    </row>
    <row r="1062" spans="9:12" ht="14.25">
      <c r="I1062" s="164"/>
      <c r="J1062" s="164"/>
      <c r="K1062" s="162"/>
      <c r="L1062" s="162"/>
    </row>
    <row r="1063" spans="9:12" ht="14.25">
      <c r="I1063" s="164"/>
      <c r="J1063" s="164"/>
      <c r="K1063" s="162"/>
      <c r="L1063" s="162"/>
    </row>
    <row r="1064" spans="9:12" ht="14.25">
      <c r="I1064" s="164"/>
      <c r="J1064" s="164"/>
      <c r="K1064" s="162"/>
      <c r="L1064" s="162"/>
    </row>
    <row r="1065" spans="9:12" ht="14.25">
      <c r="I1065" s="164"/>
      <c r="J1065" s="164"/>
      <c r="K1065" s="162"/>
      <c r="L1065" s="162"/>
    </row>
    <row r="1066" spans="9:12" ht="14.25">
      <c r="I1066" s="164"/>
      <c r="J1066" s="164"/>
      <c r="K1066" s="162"/>
      <c r="L1066" s="162"/>
    </row>
    <row r="1067" spans="9:12" ht="14.25">
      <c r="I1067" s="164"/>
      <c r="J1067" s="164"/>
      <c r="K1067" s="162"/>
      <c r="L1067" s="162"/>
    </row>
    <row r="1068" spans="9:12" ht="14.25">
      <c r="I1068" s="164"/>
      <c r="J1068" s="164"/>
      <c r="K1068" s="162"/>
      <c r="L1068" s="162"/>
    </row>
    <row r="1069" spans="9:12" ht="14.25">
      <c r="I1069" s="164"/>
      <c r="J1069" s="164"/>
      <c r="K1069" s="162"/>
      <c r="L1069" s="162"/>
    </row>
    <row r="1070" spans="9:12" ht="14.25">
      <c r="I1070" s="164"/>
      <c r="J1070" s="164"/>
      <c r="K1070" s="162"/>
      <c r="L1070" s="162"/>
    </row>
    <row r="1071" spans="9:12" ht="14.25">
      <c r="I1071" s="164"/>
      <c r="J1071" s="164"/>
      <c r="K1071" s="162"/>
      <c r="L1071" s="162"/>
    </row>
    <row r="1072" spans="9:12" ht="14.25">
      <c r="I1072" s="164"/>
      <c r="J1072" s="164"/>
      <c r="K1072" s="162"/>
      <c r="L1072" s="162"/>
    </row>
    <row r="1073" spans="9:12" ht="14.25">
      <c r="I1073" s="164"/>
      <c r="J1073" s="164"/>
      <c r="K1073" s="162"/>
      <c r="L1073" s="162"/>
    </row>
    <row r="1074" spans="9:12" ht="14.25">
      <c r="I1074" s="164"/>
      <c r="J1074" s="164"/>
      <c r="K1074" s="162"/>
      <c r="L1074" s="162"/>
    </row>
    <row r="1075" spans="9:12" ht="14.25">
      <c r="I1075" s="164"/>
      <c r="J1075" s="164"/>
      <c r="K1075" s="162"/>
      <c r="L1075" s="162"/>
    </row>
    <row r="1076" spans="9:12" ht="14.25">
      <c r="I1076" s="164"/>
      <c r="J1076" s="164"/>
      <c r="K1076" s="162"/>
      <c r="L1076" s="162"/>
    </row>
    <row r="1077" spans="9:12" ht="14.25">
      <c r="I1077" s="164"/>
      <c r="J1077" s="164"/>
      <c r="K1077" s="162"/>
      <c r="L1077" s="162"/>
    </row>
    <row r="1078" spans="9:12" ht="14.25">
      <c r="I1078" s="164"/>
      <c r="J1078" s="164"/>
      <c r="K1078" s="162"/>
      <c r="L1078" s="162"/>
    </row>
    <row r="1079" spans="9:12" ht="14.25">
      <c r="I1079" s="164"/>
      <c r="J1079" s="164"/>
      <c r="K1079" s="162"/>
      <c r="L1079" s="162"/>
    </row>
    <row r="1080" spans="9:12" ht="14.25">
      <c r="I1080" s="164"/>
      <c r="J1080" s="164"/>
      <c r="K1080" s="162"/>
      <c r="L1080" s="162"/>
    </row>
    <row r="1081" spans="9:12" ht="14.25">
      <c r="I1081" s="164"/>
      <c r="J1081" s="164"/>
      <c r="K1081" s="162"/>
      <c r="L1081" s="162"/>
    </row>
    <row r="1082" spans="9:12" ht="14.25">
      <c r="I1082" s="164"/>
      <c r="J1082" s="164"/>
      <c r="K1082" s="162"/>
      <c r="L1082" s="162"/>
    </row>
    <row r="1083" spans="9:12" ht="14.25">
      <c r="I1083" s="164"/>
      <c r="J1083" s="164"/>
      <c r="K1083" s="162"/>
      <c r="L1083" s="162"/>
    </row>
    <row r="1084" spans="9:12" ht="14.25">
      <c r="I1084" s="164"/>
      <c r="J1084" s="164"/>
      <c r="K1084" s="162"/>
      <c r="L1084" s="162"/>
    </row>
    <row r="1085" spans="9:12" ht="14.25">
      <c r="I1085" s="164"/>
      <c r="J1085" s="164"/>
      <c r="K1085" s="162"/>
      <c r="L1085" s="162"/>
    </row>
    <row r="1086" spans="9:12" ht="14.25">
      <c r="I1086" s="164"/>
      <c r="J1086" s="164"/>
      <c r="K1086" s="162"/>
      <c r="L1086" s="162"/>
    </row>
    <row r="1087" spans="9:12" ht="14.25">
      <c r="I1087" s="164"/>
      <c r="J1087" s="164"/>
      <c r="K1087" s="162"/>
      <c r="L1087" s="162"/>
    </row>
    <row r="1088" spans="9:12" ht="14.25">
      <c r="I1088" s="164"/>
      <c r="J1088" s="164"/>
      <c r="K1088" s="162"/>
      <c r="L1088" s="162"/>
    </row>
    <row r="1089" spans="9:12" ht="14.25">
      <c r="I1089" s="164"/>
      <c r="J1089" s="164"/>
      <c r="K1089" s="162"/>
      <c r="L1089" s="162"/>
    </row>
    <row r="1090" spans="9:12" ht="14.25">
      <c r="I1090" s="164"/>
      <c r="J1090" s="164"/>
      <c r="K1090" s="162"/>
      <c r="L1090" s="162"/>
    </row>
    <row r="1091" spans="9:12" ht="14.25">
      <c r="I1091" s="164"/>
      <c r="J1091" s="164"/>
      <c r="K1091" s="162"/>
      <c r="L1091" s="162"/>
    </row>
    <row r="1092" spans="9:12" ht="14.25">
      <c r="I1092" s="164"/>
      <c r="J1092" s="164"/>
      <c r="K1092" s="162"/>
      <c r="L1092" s="162"/>
    </row>
    <row r="1093" spans="9:12" ht="14.25">
      <c r="I1093" s="164"/>
      <c r="J1093" s="164"/>
      <c r="K1093" s="162"/>
      <c r="L1093" s="162"/>
    </row>
    <row r="1094" spans="9:12" ht="14.25">
      <c r="I1094" s="164"/>
      <c r="J1094" s="164"/>
      <c r="K1094" s="162"/>
      <c r="L1094" s="162"/>
    </row>
    <row r="1095" spans="9:12" ht="14.25">
      <c r="I1095" s="164"/>
      <c r="J1095" s="164"/>
      <c r="K1095" s="162"/>
      <c r="L1095" s="162"/>
    </row>
    <row r="1096" spans="9:12" ht="14.25">
      <c r="I1096" s="164"/>
      <c r="J1096" s="164"/>
      <c r="K1096" s="162"/>
      <c r="L1096" s="162"/>
    </row>
    <row r="1097" spans="9:12" ht="14.25">
      <c r="I1097" s="164"/>
      <c r="J1097" s="164"/>
      <c r="K1097" s="162"/>
      <c r="L1097" s="162"/>
    </row>
    <row r="1098" spans="9:12" ht="14.25">
      <c r="I1098" s="164"/>
      <c r="J1098" s="164"/>
      <c r="K1098" s="162"/>
      <c r="L1098" s="162"/>
    </row>
    <row r="1099" spans="9:12" ht="14.25">
      <c r="I1099" s="164"/>
      <c r="J1099" s="164"/>
      <c r="K1099" s="162"/>
      <c r="L1099" s="162"/>
    </row>
    <row r="1100" spans="9:12" ht="14.25">
      <c r="I1100" s="164"/>
      <c r="J1100" s="164"/>
      <c r="K1100" s="162"/>
      <c r="L1100" s="162"/>
    </row>
    <row r="1101" spans="9:12" ht="14.25">
      <c r="I1101" s="164"/>
      <c r="J1101" s="164"/>
      <c r="K1101" s="162"/>
      <c r="L1101" s="162"/>
    </row>
    <row r="1102" spans="9:12" ht="14.25">
      <c r="I1102" s="164"/>
      <c r="J1102" s="164"/>
      <c r="K1102" s="162"/>
      <c r="L1102" s="162"/>
    </row>
    <row r="1103" spans="9:12" ht="14.25">
      <c r="I1103" s="164"/>
      <c r="J1103" s="164"/>
      <c r="K1103" s="162"/>
      <c r="L1103" s="162"/>
    </row>
    <row r="1104" spans="9:12" ht="14.25">
      <c r="I1104" s="164"/>
      <c r="J1104" s="164"/>
      <c r="K1104" s="162"/>
      <c r="L1104" s="162"/>
    </row>
    <row r="1105" spans="9:12" ht="14.25">
      <c r="I1105" s="164"/>
      <c r="J1105" s="164"/>
      <c r="K1105" s="162"/>
      <c r="L1105" s="162"/>
    </row>
    <row r="1106" spans="9:12" ht="14.25">
      <c r="I1106" s="164"/>
      <c r="J1106" s="164"/>
      <c r="K1106" s="162"/>
      <c r="L1106" s="162"/>
    </row>
    <row r="1107" spans="9:12" ht="14.25">
      <c r="I1107" s="164"/>
      <c r="J1107" s="164"/>
      <c r="K1107" s="162"/>
      <c r="L1107" s="162"/>
    </row>
    <row r="1108" spans="9:12" ht="14.25">
      <c r="I1108" s="164"/>
      <c r="J1108" s="164"/>
      <c r="K1108" s="162"/>
      <c r="L1108" s="162"/>
    </row>
    <row r="1109" spans="9:12" ht="14.25">
      <c r="I1109" s="164"/>
      <c r="J1109" s="164"/>
      <c r="K1109" s="162"/>
      <c r="L1109" s="162"/>
    </row>
    <row r="1110" spans="9:12" ht="14.25">
      <c r="I1110" s="164"/>
      <c r="J1110" s="164"/>
      <c r="K1110" s="162"/>
      <c r="L1110" s="162"/>
    </row>
    <row r="1111" spans="9:12" ht="14.25">
      <c r="I1111" s="164"/>
      <c r="J1111" s="164"/>
      <c r="K1111" s="162"/>
      <c r="L1111" s="162"/>
    </row>
    <row r="1112" spans="9:12" ht="14.25">
      <c r="I1112" s="164"/>
      <c r="J1112" s="164"/>
      <c r="K1112" s="162"/>
      <c r="L1112" s="162"/>
    </row>
    <row r="1113" spans="9:12" ht="14.25">
      <c r="I1113" s="164"/>
      <c r="J1113" s="164"/>
      <c r="K1113" s="162"/>
      <c r="L1113" s="162"/>
    </row>
    <row r="1114" spans="9:12" ht="14.25">
      <c r="I1114" s="164"/>
      <c r="J1114" s="164"/>
      <c r="K1114" s="162"/>
      <c r="L1114" s="162"/>
    </row>
    <row r="1115" spans="9:12" ht="14.25">
      <c r="I1115" s="164"/>
      <c r="J1115" s="164"/>
      <c r="K1115" s="162"/>
      <c r="L1115" s="162"/>
    </row>
    <row r="1116" spans="9:12" ht="14.25">
      <c r="I1116" s="164"/>
      <c r="J1116" s="164"/>
      <c r="K1116" s="162"/>
      <c r="L1116" s="162"/>
    </row>
    <row r="1117" spans="9:12" ht="14.25">
      <c r="I1117" s="164"/>
      <c r="J1117" s="164"/>
      <c r="K1117" s="162"/>
      <c r="L1117" s="162"/>
    </row>
    <row r="1118" spans="9:12" ht="14.25">
      <c r="I1118" s="164"/>
      <c r="J1118" s="164"/>
      <c r="K1118" s="162"/>
      <c r="L1118" s="162"/>
    </row>
    <row r="1119" spans="9:12" ht="14.25">
      <c r="I1119" s="164"/>
      <c r="J1119" s="164"/>
      <c r="K1119" s="162"/>
      <c r="L1119" s="162"/>
    </row>
    <row r="1120" spans="9:12" ht="14.25">
      <c r="I1120" s="164"/>
      <c r="J1120" s="164"/>
      <c r="K1120" s="162"/>
      <c r="L1120" s="162"/>
    </row>
    <row r="1121" spans="9:12" ht="14.25">
      <c r="I1121" s="164"/>
      <c r="J1121" s="164"/>
      <c r="K1121" s="162"/>
      <c r="L1121" s="162"/>
    </row>
    <row r="1122" spans="9:12" ht="14.25">
      <c r="I1122" s="164"/>
      <c r="J1122" s="164"/>
      <c r="K1122" s="162"/>
      <c r="L1122" s="162"/>
    </row>
    <row r="1123" spans="9:12" ht="14.25">
      <c r="I1123" s="164"/>
      <c r="J1123" s="164"/>
      <c r="K1123" s="162"/>
      <c r="L1123" s="162"/>
    </row>
    <row r="1124" spans="9:12" ht="14.25">
      <c r="I1124" s="164"/>
      <c r="J1124" s="164"/>
      <c r="K1124" s="162"/>
      <c r="L1124" s="162"/>
    </row>
    <row r="1125" spans="9:12" ht="14.25">
      <c r="I1125" s="164"/>
      <c r="J1125" s="164"/>
      <c r="K1125" s="162"/>
      <c r="L1125" s="162"/>
    </row>
    <row r="1126" spans="9:12" ht="14.25">
      <c r="I1126" s="164"/>
      <c r="J1126" s="164"/>
      <c r="K1126" s="162"/>
      <c r="L1126" s="162"/>
    </row>
    <row r="1127" spans="9:12" ht="14.25">
      <c r="I1127" s="164"/>
      <c r="J1127" s="164"/>
      <c r="K1127" s="162"/>
      <c r="L1127" s="162"/>
    </row>
    <row r="1128" spans="9:12" ht="14.25">
      <c r="I1128" s="164"/>
      <c r="J1128" s="164"/>
      <c r="K1128" s="162"/>
      <c r="L1128" s="162"/>
    </row>
    <row r="1129" spans="9:12" ht="14.25">
      <c r="I1129" s="164"/>
      <c r="J1129" s="164"/>
      <c r="K1129" s="162"/>
      <c r="L1129" s="162"/>
    </row>
    <row r="1130" spans="9:12" ht="14.25">
      <c r="I1130" s="164"/>
      <c r="J1130" s="164"/>
      <c r="K1130" s="162"/>
      <c r="L1130" s="162"/>
    </row>
    <row r="1131" spans="9:12" ht="14.25">
      <c r="I1131" s="164"/>
      <c r="J1131" s="164"/>
      <c r="K1131" s="162"/>
      <c r="L1131" s="162"/>
    </row>
    <row r="1132" spans="9:12" ht="14.25">
      <c r="I1132" s="164"/>
      <c r="J1132" s="164"/>
      <c r="K1132" s="162"/>
      <c r="L1132" s="162"/>
    </row>
    <row r="1133" spans="9:12" ht="14.25">
      <c r="I1133" s="164"/>
      <c r="J1133" s="164"/>
      <c r="K1133" s="162"/>
      <c r="L1133" s="162"/>
    </row>
    <row r="1134" spans="9:12" ht="14.25">
      <c r="I1134" s="164"/>
      <c r="J1134" s="164"/>
      <c r="K1134" s="162"/>
      <c r="L1134" s="162"/>
    </row>
    <row r="1135" spans="9:12" ht="14.25">
      <c r="I1135" s="164"/>
      <c r="J1135" s="164"/>
      <c r="K1135" s="162"/>
      <c r="L1135" s="162"/>
    </row>
    <row r="1136" spans="9:12" ht="14.25">
      <c r="I1136" s="164"/>
      <c r="J1136" s="164"/>
      <c r="K1136" s="162"/>
      <c r="L1136" s="162"/>
    </row>
    <row r="1137" spans="9:12" ht="14.25">
      <c r="I1137" s="164"/>
      <c r="J1137" s="164"/>
      <c r="K1137" s="162"/>
      <c r="L1137" s="162"/>
    </row>
    <row r="1138" spans="9:12" ht="14.25">
      <c r="I1138" s="164"/>
      <c r="J1138" s="164"/>
      <c r="K1138" s="162"/>
      <c r="L1138" s="162"/>
    </row>
    <row r="1139" spans="9:12" ht="14.25">
      <c r="I1139" s="164"/>
      <c r="J1139" s="164"/>
      <c r="K1139" s="162"/>
      <c r="L1139" s="162"/>
    </row>
    <row r="1140" spans="9:12" ht="14.25">
      <c r="I1140" s="164"/>
      <c r="J1140" s="164"/>
      <c r="K1140" s="162"/>
      <c r="L1140" s="162"/>
    </row>
    <row r="1141" spans="9:12" ht="14.25">
      <c r="I1141" s="164"/>
      <c r="J1141" s="164"/>
      <c r="K1141" s="162"/>
      <c r="L1141" s="162"/>
    </row>
    <row r="1142" spans="9:12" ht="14.25">
      <c r="I1142" s="164"/>
      <c r="J1142" s="164"/>
      <c r="K1142" s="162"/>
      <c r="L1142" s="162"/>
    </row>
    <row r="1143" spans="9:12" ht="14.25">
      <c r="I1143" s="164"/>
      <c r="J1143" s="164"/>
      <c r="K1143" s="162"/>
      <c r="L1143" s="162"/>
    </row>
    <row r="1144" spans="9:12" ht="14.25">
      <c r="I1144" s="164"/>
      <c r="J1144" s="164"/>
      <c r="K1144" s="162"/>
      <c r="L1144" s="162"/>
    </row>
    <row r="1145" spans="9:12" ht="14.25">
      <c r="I1145" s="164"/>
      <c r="J1145" s="164"/>
      <c r="K1145" s="162"/>
      <c r="L1145" s="162"/>
    </row>
    <row r="1146" spans="9:12" ht="14.25">
      <c r="I1146" s="164"/>
      <c r="J1146" s="164"/>
      <c r="K1146" s="162"/>
      <c r="L1146" s="162"/>
    </row>
    <row r="1147" spans="9:12" ht="14.25">
      <c r="I1147" s="164"/>
      <c r="J1147" s="164"/>
      <c r="K1147" s="162"/>
      <c r="L1147" s="162"/>
    </row>
    <row r="1148" spans="9:12" ht="14.25">
      <c r="I1148" s="164"/>
      <c r="J1148" s="164"/>
      <c r="K1148" s="162"/>
      <c r="L1148" s="162"/>
    </row>
    <row r="1149" spans="9:12" ht="14.25">
      <c r="I1149" s="164"/>
      <c r="J1149" s="164"/>
      <c r="K1149" s="162"/>
      <c r="L1149" s="162"/>
    </row>
    <row r="1150" spans="9:12" ht="14.25">
      <c r="I1150" s="164"/>
      <c r="J1150" s="164"/>
      <c r="K1150" s="162"/>
      <c r="L1150" s="162"/>
    </row>
    <row r="1151" spans="9:12" ht="14.25">
      <c r="I1151" s="164"/>
      <c r="J1151" s="164"/>
      <c r="K1151" s="162"/>
      <c r="L1151" s="162"/>
    </row>
    <row r="1152" spans="9:12" ht="14.25">
      <c r="I1152" s="164"/>
      <c r="J1152" s="164"/>
      <c r="K1152" s="162"/>
      <c r="L1152" s="162"/>
    </row>
    <row r="1153" spans="9:12" ht="14.25">
      <c r="I1153" s="164"/>
      <c r="J1153" s="164"/>
      <c r="K1153" s="162"/>
      <c r="L1153" s="162"/>
    </row>
    <row r="1154" spans="9:12" ht="14.25">
      <c r="I1154" s="164"/>
      <c r="J1154" s="164"/>
      <c r="K1154" s="162"/>
      <c r="L1154" s="162"/>
    </row>
    <row r="1155" spans="9:12" ht="14.25">
      <c r="I1155" s="164"/>
      <c r="J1155" s="164"/>
      <c r="K1155" s="162"/>
      <c r="L1155" s="162"/>
    </row>
    <row r="1156" spans="9:12" ht="14.25">
      <c r="I1156" s="164"/>
      <c r="J1156" s="164"/>
      <c r="K1156" s="162"/>
      <c r="L1156" s="162"/>
    </row>
    <row r="1157" spans="9:12" ht="14.25">
      <c r="I1157" s="164"/>
      <c r="J1157" s="164"/>
      <c r="K1157" s="162"/>
      <c r="L1157" s="162"/>
    </row>
    <row r="1158" spans="9:12" ht="14.25">
      <c r="I1158" s="164"/>
      <c r="J1158" s="164"/>
      <c r="K1158" s="162"/>
      <c r="L1158" s="162"/>
    </row>
    <row r="1159" spans="9:12" ht="14.25">
      <c r="I1159" s="164"/>
      <c r="J1159" s="164"/>
      <c r="K1159" s="162"/>
      <c r="L1159" s="162"/>
    </row>
    <row r="1160" spans="9:12" ht="14.25">
      <c r="I1160" s="164"/>
      <c r="J1160" s="164"/>
      <c r="K1160" s="162"/>
      <c r="L1160" s="162"/>
    </row>
    <row r="1161" spans="9:12" ht="14.25">
      <c r="I1161" s="164"/>
      <c r="J1161" s="164"/>
      <c r="K1161" s="162"/>
      <c r="L1161" s="162"/>
    </row>
    <row r="1162" spans="9:12" ht="14.25">
      <c r="I1162" s="164"/>
      <c r="J1162" s="164"/>
      <c r="K1162" s="162"/>
      <c r="L1162" s="162"/>
    </row>
    <row r="1163" spans="9:12" ht="14.25">
      <c r="I1163" s="164"/>
      <c r="J1163" s="164"/>
      <c r="K1163" s="162"/>
      <c r="L1163" s="162"/>
    </row>
    <row r="1164" spans="9:12" ht="14.25">
      <c r="I1164" s="164"/>
      <c r="J1164" s="164"/>
      <c r="K1164" s="162"/>
      <c r="L1164" s="162"/>
    </row>
    <row r="1165" spans="9:12" ht="14.25">
      <c r="I1165" s="164"/>
      <c r="J1165" s="164"/>
      <c r="K1165" s="162"/>
      <c r="L1165" s="162"/>
    </row>
    <row r="1166" spans="9:12" ht="14.25">
      <c r="I1166" s="164"/>
      <c r="J1166" s="164"/>
      <c r="K1166" s="162"/>
      <c r="L1166" s="162"/>
    </row>
    <row r="1167" spans="9:12" ht="14.25">
      <c r="I1167" s="164"/>
      <c r="J1167" s="164"/>
      <c r="K1167" s="162"/>
      <c r="L1167" s="162"/>
    </row>
    <row r="1168" spans="9:12" ht="14.25">
      <c r="I1168" s="164"/>
      <c r="J1168" s="164"/>
      <c r="K1168" s="162"/>
      <c r="L1168" s="162"/>
    </row>
    <row r="1169" spans="9:12" ht="14.25">
      <c r="I1169" s="164"/>
      <c r="J1169" s="164"/>
      <c r="K1169" s="162"/>
      <c r="L1169" s="162"/>
    </row>
    <row r="1170" spans="9:12" ht="14.25">
      <c r="I1170" s="164"/>
      <c r="J1170" s="164"/>
      <c r="K1170" s="162"/>
      <c r="L1170" s="162"/>
    </row>
    <row r="1171" spans="9:12" ht="14.25">
      <c r="I1171" s="164"/>
      <c r="J1171" s="164"/>
      <c r="K1171" s="162"/>
      <c r="L1171" s="162"/>
    </row>
    <row r="1172" spans="9:12" ht="14.25">
      <c r="I1172" s="164"/>
      <c r="J1172" s="164"/>
      <c r="K1172" s="162"/>
      <c r="L1172" s="162"/>
    </row>
    <row r="1173" spans="9:12" ht="14.25">
      <c r="I1173" s="164"/>
      <c r="J1173" s="164"/>
      <c r="K1173" s="162"/>
      <c r="L1173" s="162"/>
    </row>
    <row r="1174" spans="9:12" ht="14.25">
      <c r="I1174" s="164"/>
      <c r="J1174" s="164"/>
      <c r="K1174" s="162"/>
      <c r="L1174" s="162"/>
    </row>
    <row r="1175" spans="9:12" ht="14.25">
      <c r="I1175" s="164"/>
      <c r="J1175" s="164"/>
      <c r="K1175" s="162"/>
      <c r="L1175" s="162"/>
    </row>
    <row r="1176" spans="9:12" ht="14.25">
      <c r="I1176" s="164"/>
      <c r="J1176" s="164"/>
      <c r="K1176" s="162"/>
      <c r="L1176" s="162"/>
    </row>
    <row r="1177" spans="9:12" ht="14.25">
      <c r="I1177" s="164"/>
      <c r="J1177" s="164"/>
      <c r="K1177" s="162"/>
      <c r="L1177" s="162"/>
    </row>
    <row r="1178" spans="9:12" ht="14.25">
      <c r="I1178" s="164"/>
      <c r="J1178" s="164"/>
      <c r="K1178" s="162"/>
      <c r="L1178" s="162"/>
    </row>
    <row r="1179" spans="9:12" ht="14.25">
      <c r="I1179" s="164"/>
      <c r="J1179" s="164"/>
      <c r="K1179" s="162"/>
      <c r="L1179" s="162"/>
    </row>
    <row r="1180" spans="9:12" ht="14.25">
      <c r="I1180" s="164"/>
      <c r="J1180" s="164"/>
      <c r="K1180" s="162"/>
      <c r="L1180" s="162"/>
    </row>
    <row r="1181" spans="9:12" ht="14.25">
      <c r="I1181" s="164"/>
      <c r="J1181" s="164"/>
      <c r="K1181" s="162"/>
      <c r="L1181" s="162"/>
    </row>
    <row r="1182" spans="9:12" ht="14.25">
      <c r="I1182" s="164"/>
      <c r="J1182" s="164"/>
      <c r="K1182" s="162"/>
      <c r="L1182" s="162"/>
    </row>
    <row r="1183" spans="9:12" ht="14.25">
      <c r="I1183" s="164"/>
      <c r="J1183" s="164"/>
      <c r="K1183" s="162"/>
      <c r="L1183" s="162"/>
    </row>
    <row r="1184" spans="9:12" ht="14.25">
      <c r="I1184" s="164"/>
      <c r="J1184" s="164"/>
      <c r="K1184" s="162"/>
      <c r="L1184" s="162"/>
    </row>
    <row r="1185" spans="9:12" ht="14.25">
      <c r="I1185" s="164"/>
      <c r="J1185" s="164"/>
      <c r="K1185" s="162"/>
      <c r="L1185" s="162"/>
    </row>
    <row r="1186" spans="9:12" ht="14.25">
      <c r="I1186" s="164"/>
      <c r="J1186" s="164"/>
      <c r="K1186" s="162"/>
      <c r="L1186" s="162"/>
    </row>
    <row r="1187" spans="9:12" ht="14.25">
      <c r="I1187" s="164"/>
      <c r="J1187" s="164"/>
      <c r="K1187" s="162"/>
      <c r="L1187" s="162"/>
    </row>
    <row r="1188" spans="9:12" ht="14.25">
      <c r="I1188" s="164"/>
      <c r="J1188" s="164"/>
      <c r="K1188" s="162"/>
      <c r="L1188" s="162"/>
    </row>
    <row r="1189" spans="9:12" ht="14.25">
      <c r="I1189" s="164"/>
      <c r="J1189" s="164"/>
      <c r="K1189" s="162"/>
      <c r="L1189" s="162"/>
    </row>
    <row r="1190" spans="9:12" ht="14.25">
      <c r="I1190" s="164"/>
      <c r="J1190" s="164"/>
      <c r="K1190" s="162"/>
      <c r="L1190" s="162"/>
    </row>
    <row r="1191" spans="9:12" ht="14.25">
      <c r="I1191" s="164"/>
      <c r="J1191" s="164"/>
      <c r="K1191" s="162"/>
      <c r="L1191" s="162"/>
    </row>
    <row r="1192" spans="9:12" ht="14.25">
      <c r="I1192" s="164"/>
      <c r="J1192" s="164"/>
      <c r="K1192" s="162"/>
      <c r="L1192" s="162"/>
    </row>
    <row r="1193" spans="9:12" ht="14.25">
      <c r="I1193" s="164"/>
      <c r="J1193" s="164"/>
      <c r="K1193" s="162"/>
      <c r="L1193" s="162"/>
    </row>
    <row r="1194" spans="9:12" ht="14.25">
      <c r="I1194" s="164"/>
      <c r="J1194" s="164"/>
      <c r="K1194" s="162"/>
      <c r="L1194" s="162"/>
    </row>
    <row r="1195" spans="9:12" ht="14.25">
      <c r="I1195" s="164"/>
      <c r="J1195" s="164"/>
      <c r="K1195" s="162"/>
      <c r="L1195" s="162"/>
    </row>
    <row r="1196" spans="9:12" ht="14.25">
      <c r="I1196" s="164"/>
      <c r="J1196" s="164"/>
      <c r="K1196" s="162"/>
      <c r="L1196" s="162"/>
    </row>
    <row r="1197" spans="9:12" ht="14.25">
      <c r="I1197" s="164"/>
      <c r="J1197" s="164"/>
      <c r="K1197" s="162"/>
      <c r="L1197" s="162"/>
    </row>
    <row r="1198" spans="9:12" ht="14.25">
      <c r="I1198" s="164"/>
      <c r="J1198" s="164"/>
      <c r="K1198" s="162"/>
      <c r="L1198" s="162"/>
    </row>
    <row r="1199" spans="9:12" ht="14.25">
      <c r="I1199" s="164"/>
      <c r="J1199" s="164"/>
      <c r="K1199" s="162"/>
      <c r="L1199" s="162"/>
    </row>
    <row r="1200" spans="9:12" ht="14.25">
      <c r="I1200" s="164"/>
      <c r="J1200" s="164"/>
      <c r="K1200" s="162"/>
      <c r="L1200" s="162"/>
    </row>
    <row r="1201" spans="9:12" ht="14.25">
      <c r="I1201" s="164"/>
      <c r="J1201" s="164"/>
      <c r="K1201" s="162"/>
      <c r="L1201" s="162"/>
    </row>
    <row r="1202" spans="9:12" ht="14.25">
      <c r="I1202" s="164"/>
      <c r="J1202" s="164"/>
      <c r="K1202" s="162"/>
      <c r="L1202" s="162"/>
    </row>
    <row r="1203" spans="9:12" ht="14.25">
      <c r="I1203" s="164"/>
      <c r="J1203" s="164"/>
      <c r="K1203" s="162"/>
      <c r="L1203" s="162"/>
    </row>
    <row r="1204" spans="9:12" ht="14.25">
      <c r="I1204" s="164"/>
      <c r="J1204" s="164"/>
      <c r="K1204" s="162"/>
      <c r="L1204" s="162"/>
    </row>
    <row r="1205" spans="9:12" ht="14.25">
      <c r="I1205" s="164"/>
      <c r="J1205" s="164"/>
      <c r="K1205" s="162"/>
      <c r="L1205" s="162"/>
    </row>
    <row r="1206" spans="9:12" ht="14.25">
      <c r="I1206" s="164"/>
      <c r="J1206" s="164"/>
      <c r="K1206" s="162"/>
      <c r="L1206" s="162"/>
    </row>
    <row r="1207" spans="9:12" ht="14.25">
      <c r="I1207" s="164"/>
      <c r="J1207" s="164"/>
      <c r="K1207" s="162"/>
      <c r="L1207" s="162"/>
    </row>
    <row r="1208" spans="9:12" ht="14.25">
      <c r="I1208" s="164"/>
      <c r="J1208" s="164"/>
      <c r="K1208" s="162"/>
      <c r="L1208" s="162"/>
    </row>
    <row r="1209" spans="9:12" ht="14.25">
      <c r="I1209" s="164"/>
      <c r="J1209" s="164"/>
      <c r="K1209" s="162"/>
      <c r="L1209" s="162"/>
    </row>
    <row r="1210" spans="9:12" ht="14.25">
      <c r="I1210" s="164"/>
      <c r="J1210" s="164"/>
      <c r="K1210" s="162"/>
      <c r="L1210" s="162"/>
    </row>
    <row r="1211" spans="9:12" ht="14.25">
      <c r="I1211" s="164"/>
      <c r="J1211" s="164"/>
      <c r="K1211" s="162"/>
      <c r="L1211" s="162"/>
    </row>
    <row r="1212" spans="9:12" ht="14.25">
      <c r="I1212" s="164"/>
      <c r="J1212" s="164"/>
      <c r="K1212" s="162"/>
      <c r="L1212" s="162"/>
    </row>
    <row r="1213" spans="9:12" ht="14.25">
      <c r="I1213" s="164"/>
      <c r="J1213" s="164"/>
      <c r="K1213" s="162"/>
      <c r="L1213" s="162"/>
    </row>
    <row r="1214" spans="9:12" ht="14.25">
      <c r="I1214" s="164"/>
      <c r="J1214" s="164"/>
      <c r="K1214" s="162"/>
      <c r="L1214" s="162"/>
    </row>
    <row r="1215" spans="9:12" ht="14.25">
      <c r="I1215" s="164"/>
      <c r="J1215" s="164"/>
      <c r="K1215" s="162"/>
      <c r="L1215" s="162"/>
    </row>
    <row r="1216" spans="9:12" ht="14.25">
      <c r="I1216" s="164"/>
      <c r="J1216" s="164"/>
      <c r="K1216" s="162"/>
      <c r="L1216" s="162"/>
    </row>
    <row r="1217" spans="9:12" ht="14.25">
      <c r="I1217" s="164"/>
      <c r="J1217" s="164"/>
      <c r="K1217" s="162"/>
      <c r="L1217" s="162"/>
    </row>
    <row r="1218" spans="9:12" ht="14.25">
      <c r="I1218" s="164"/>
      <c r="J1218" s="164"/>
      <c r="K1218" s="162"/>
      <c r="L1218" s="162"/>
    </row>
    <row r="1219" spans="9:12" ht="14.25">
      <c r="I1219" s="164"/>
      <c r="J1219" s="164"/>
      <c r="K1219" s="162"/>
      <c r="L1219" s="162"/>
    </row>
    <row r="1220" spans="9:12" ht="14.25">
      <c r="I1220" s="164"/>
      <c r="J1220" s="164"/>
      <c r="K1220" s="162"/>
      <c r="L1220" s="162"/>
    </row>
    <row r="1221" spans="9:12" ht="14.25">
      <c r="I1221" s="164"/>
      <c r="J1221" s="164"/>
      <c r="K1221" s="162"/>
      <c r="L1221" s="162"/>
    </row>
    <row r="1222" spans="9:12" ht="14.25">
      <c r="I1222" s="164"/>
      <c r="J1222" s="164"/>
      <c r="K1222" s="162"/>
      <c r="L1222" s="162"/>
    </row>
    <row r="1223" spans="9:12" ht="14.25">
      <c r="I1223" s="164"/>
      <c r="J1223" s="164"/>
      <c r="K1223" s="162"/>
      <c r="L1223" s="162"/>
    </row>
    <row r="1224" spans="9:12" ht="14.25">
      <c r="I1224" s="164"/>
      <c r="J1224" s="164"/>
      <c r="K1224" s="162"/>
      <c r="L1224" s="162"/>
    </row>
    <row r="1225" spans="9:12" ht="14.25">
      <c r="I1225" s="164"/>
      <c r="J1225" s="164"/>
      <c r="K1225" s="162"/>
      <c r="L1225" s="162"/>
    </row>
    <row r="1226" spans="9:12" ht="14.25">
      <c r="I1226" s="164"/>
      <c r="J1226" s="164"/>
      <c r="K1226" s="162"/>
      <c r="L1226" s="162"/>
    </row>
    <row r="1227" spans="9:12" ht="14.25">
      <c r="I1227" s="164"/>
      <c r="J1227" s="164"/>
      <c r="K1227" s="162"/>
      <c r="L1227" s="162"/>
    </row>
    <row r="1228" spans="9:12" ht="14.25">
      <c r="I1228" s="164"/>
      <c r="J1228" s="164"/>
      <c r="K1228" s="162"/>
      <c r="L1228" s="162"/>
    </row>
    <row r="1229" spans="9:12" ht="14.25">
      <c r="I1229" s="164"/>
      <c r="J1229" s="164"/>
      <c r="K1229" s="162"/>
      <c r="L1229" s="162"/>
    </row>
    <row r="1230" spans="9:12" ht="14.25">
      <c r="I1230" s="164"/>
      <c r="J1230" s="164"/>
      <c r="K1230" s="162"/>
      <c r="L1230" s="162"/>
    </row>
    <row r="1231" spans="9:12" ht="14.25">
      <c r="I1231" s="164"/>
      <c r="J1231" s="164"/>
      <c r="K1231" s="162"/>
      <c r="L1231" s="162"/>
    </row>
    <row r="1232" spans="9:12" ht="14.25">
      <c r="I1232" s="164"/>
      <c r="J1232" s="164"/>
      <c r="K1232" s="162"/>
      <c r="L1232" s="162"/>
    </row>
    <row r="1233" spans="9:12" ht="14.25">
      <c r="I1233" s="164"/>
      <c r="J1233" s="164"/>
      <c r="K1233" s="162"/>
      <c r="L1233" s="162"/>
    </row>
    <row r="1234" spans="9:12" ht="14.25">
      <c r="I1234" s="164"/>
      <c r="J1234" s="164"/>
      <c r="K1234" s="162"/>
      <c r="L1234" s="162"/>
    </row>
    <row r="1235" spans="9:12" ht="14.25">
      <c r="I1235" s="164"/>
      <c r="J1235" s="164"/>
      <c r="K1235" s="162"/>
      <c r="L1235" s="162"/>
    </row>
    <row r="1236" spans="9:12" ht="14.25">
      <c r="I1236" s="164"/>
      <c r="J1236" s="164"/>
      <c r="K1236" s="162"/>
      <c r="L1236" s="162"/>
    </row>
    <row r="1237" spans="9:12" ht="14.25">
      <c r="I1237" s="164"/>
      <c r="J1237" s="164"/>
      <c r="K1237" s="162"/>
      <c r="L1237" s="162"/>
    </row>
    <row r="1238" spans="9:12" ht="14.25">
      <c r="I1238" s="164"/>
      <c r="J1238" s="164"/>
      <c r="K1238" s="162"/>
      <c r="L1238" s="162"/>
    </row>
    <row r="1239" spans="9:12" ht="14.25">
      <c r="I1239" s="164"/>
      <c r="J1239" s="164"/>
      <c r="K1239" s="162"/>
      <c r="L1239" s="162"/>
    </row>
    <row r="1240" spans="9:12" ht="14.25">
      <c r="I1240" s="164"/>
      <c r="J1240" s="164"/>
      <c r="K1240" s="162"/>
      <c r="L1240" s="162"/>
    </row>
    <row r="1241" spans="9:12" ht="14.25">
      <c r="I1241" s="164"/>
      <c r="J1241" s="164"/>
      <c r="K1241" s="162"/>
      <c r="L1241" s="162"/>
    </row>
    <row r="1242" spans="9:12" ht="14.25">
      <c r="I1242" s="164"/>
      <c r="J1242" s="164"/>
      <c r="K1242" s="162"/>
      <c r="L1242" s="162"/>
    </row>
    <row r="1243" spans="9:12" ht="14.25">
      <c r="I1243" s="164"/>
      <c r="J1243" s="164"/>
      <c r="K1243" s="162"/>
      <c r="L1243" s="162"/>
    </row>
    <row r="1244" spans="9:12" ht="14.25">
      <c r="I1244" s="164"/>
      <c r="J1244" s="164"/>
      <c r="K1244" s="162"/>
      <c r="L1244" s="162"/>
    </row>
    <row r="1245" spans="9:12" ht="14.25">
      <c r="I1245" s="164"/>
      <c r="J1245" s="164"/>
      <c r="K1245" s="162"/>
      <c r="L1245" s="162"/>
    </row>
    <row r="1246" spans="9:12" ht="14.25">
      <c r="I1246" s="164"/>
      <c r="J1246" s="164"/>
      <c r="K1246" s="162"/>
      <c r="L1246" s="162"/>
    </row>
    <row r="1247" spans="9:12" ht="14.25">
      <c r="I1247" s="164"/>
      <c r="J1247" s="164"/>
      <c r="K1247" s="162"/>
      <c r="L1247" s="162"/>
    </row>
    <row r="1248" spans="9:12" ht="14.25">
      <c r="I1248" s="164"/>
      <c r="J1248" s="164"/>
      <c r="K1248" s="162"/>
      <c r="L1248" s="162"/>
    </row>
    <row r="1249" spans="9:12" ht="14.25">
      <c r="I1249" s="164"/>
      <c r="J1249" s="164"/>
      <c r="K1249" s="162"/>
      <c r="L1249" s="162"/>
    </row>
    <row r="1250" spans="9:12" ht="14.25">
      <c r="I1250" s="164"/>
      <c r="J1250" s="164"/>
      <c r="K1250" s="162"/>
      <c r="L1250" s="162"/>
    </row>
    <row r="1251" spans="9:12" ht="14.25">
      <c r="I1251" s="164"/>
      <c r="J1251" s="164"/>
      <c r="K1251" s="162"/>
      <c r="L1251" s="162"/>
    </row>
    <row r="1252" spans="9:12" ht="14.25">
      <c r="I1252" s="164"/>
      <c r="J1252" s="164"/>
      <c r="K1252" s="162"/>
      <c r="L1252" s="162"/>
    </row>
    <row r="1253" spans="9:12" ht="14.25">
      <c r="I1253" s="164"/>
      <c r="J1253" s="164"/>
      <c r="K1253" s="162"/>
      <c r="L1253" s="162"/>
    </row>
    <row r="1254" spans="9:12" ht="14.25">
      <c r="I1254" s="164"/>
      <c r="J1254" s="164"/>
      <c r="K1254" s="162"/>
      <c r="L1254" s="162"/>
    </row>
    <row r="1255" spans="9:12" ht="14.25">
      <c r="I1255" s="164"/>
      <c r="J1255" s="164"/>
      <c r="K1255" s="162"/>
      <c r="L1255" s="162"/>
    </row>
    <row r="1256" spans="9:12" ht="14.25">
      <c r="I1256" s="164"/>
      <c r="J1256" s="164"/>
      <c r="K1256" s="162"/>
      <c r="L1256" s="162"/>
    </row>
    <row r="1257" spans="9:12" ht="14.25">
      <c r="I1257" s="164"/>
      <c r="J1257" s="164"/>
      <c r="K1257" s="162"/>
      <c r="L1257" s="162"/>
    </row>
    <row r="1258" spans="9:12" ht="14.25">
      <c r="I1258" s="164"/>
      <c r="J1258" s="164"/>
      <c r="K1258" s="162"/>
      <c r="L1258" s="162"/>
    </row>
    <row r="1259" spans="9:12" ht="14.25">
      <c r="I1259" s="164"/>
      <c r="J1259" s="164"/>
      <c r="K1259" s="162"/>
      <c r="L1259" s="162"/>
    </row>
    <row r="1260" spans="9:12" ht="14.25">
      <c r="I1260" s="164"/>
      <c r="J1260" s="164"/>
      <c r="K1260" s="162"/>
      <c r="L1260" s="162"/>
    </row>
    <row r="1261" spans="9:12" ht="14.25">
      <c r="I1261" s="164"/>
      <c r="J1261" s="164"/>
      <c r="K1261" s="162"/>
      <c r="L1261" s="162"/>
    </row>
    <row r="1262" spans="9:12" ht="14.25">
      <c r="I1262" s="164"/>
      <c r="J1262" s="164"/>
      <c r="K1262" s="162"/>
      <c r="L1262" s="162"/>
    </row>
    <row r="1263" spans="9:12" ht="14.25">
      <c r="I1263" s="164"/>
      <c r="J1263" s="164"/>
      <c r="K1263" s="162"/>
      <c r="L1263" s="162"/>
    </row>
    <row r="1264" spans="9:12" ht="14.25">
      <c r="I1264" s="164"/>
      <c r="J1264" s="164"/>
      <c r="K1264" s="162"/>
      <c r="L1264" s="162"/>
    </row>
    <row r="1265" spans="9:12" ht="14.25">
      <c r="I1265" s="164"/>
      <c r="J1265" s="164"/>
      <c r="K1265" s="162"/>
      <c r="L1265" s="162"/>
    </row>
    <row r="1266" spans="9:12" ht="14.25">
      <c r="I1266" s="164"/>
      <c r="J1266" s="164"/>
      <c r="K1266" s="162"/>
      <c r="L1266" s="162"/>
    </row>
    <row r="1267" spans="9:12" ht="14.25">
      <c r="I1267" s="164"/>
      <c r="J1267" s="164"/>
      <c r="K1267" s="162"/>
      <c r="L1267" s="162"/>
    </row>
    <row r="1268" spans="9:12" ht="14.25">
      <c r="I1268" s="164"/>
      <c r="J1268" s="164"/>
      <c r="K1268" s="162"/>
      <c r="L1268" s="162"/>
    </row>
    <row r="1269" spans="9:12" ht="14.25">
      <c r="I1269" s="164"/>
      <c r="J1269" s="164"/>
      <c r="K1269" s="162"/>
      <c r="L1269" s="162"/>
    </row>
    <row r="1270" spans="9:12" ht="14.25">
      <c r="I1270" s="164"/>
      <c r="J1270" s="164"/>
      <c r="K1270" s="162"/>
      <c r="L1270" s="162"/>
    </row>
    <row r="1271" spans="9:12" ht="14.25">
      <c r="I1271" s="164"/>
      <c r="J1271" s="164"/>
      <c r="K1271" s="162"/>
      <c r="L1271" s="162"/>
    </row>
    <row r="1272" spans="9:12" ht="14.25">
      <c r="I1272" s="164"/>
      <c r="J1272" s="164"/>
      <c r="K1272" s="162"/>
      <c r="L1272" s="162"/>
    </row>
    <row r="1273" spans="9:12" ht="14.25">
      <c r="I1273" s="164"/>
      <c r="J1273" s="164"/>
      <c r="K1273" s="162"/>
      <c r="L1273" s="162"/>
    </row>
    <row r="1274" spans="9:12" ht="14.25">
      <c r="I1274" s="164"/>
      <c r="J1274" s="164"/>
      <c r="K1274" s="162"/>
      <c r="L1274" s="162"/>
    </row>
    <row r="1275" spans="9:12" ht="14.25">
      <c r="I1275" s="164"/>
      <c r="J1275" s="164"/>
      <c r="K1275" s="162"/>
      <c r="L1275" s="162"/>
    </row>
    <row r="1276" spans="9:12" ht="14.25">
      <c r="I1276" s="164"/>
      <c r="J1276" s="164"/>
      <c r="K1276" s="162"/>
      <c r="L1276" s="162"/>
    </row>
    <row r="1277" spans="9:12" ht="14.25">
      <c r="I1277" s="164"/>
      <c r="J1277" s="164"/>
      <c r="K1277" s="162"/>
      <c r="L1277" s="162"/>
    </row>
    <row r="1278" spans="9:12" ht="14.25">
      <c r="I1278" s="164"/>
      <c r="J1278" s="164"/>
      <c r="K1278" s="162"/>
      <c r="L1278" s="162"/>
    </row>
    <row r="1279" spans="9:12" ht="14.25">
      <c r="I1279" s="164"/>
      <c r="J1279" s="164"/>
      <c r="K1279" s="162"/>
      <c r="L1279" s="162"/>
    </row>
    <row r="1280" spans="9:12" ht="14.25">
      <c r="I1280" s="164"/>
      <c r="J1280" s="164"/>
      <c r="K1280" s="162"/>
      <c r="L1280" s="162"/>
    </row>
    <row r="1281" spans="9:12" ht="14.25">
      <c r="I1281" s="164"/>
      <c r="J1281" s="164"/>
      <c r="K1281" s="162"/>
      <c r="L1281" s="162"/>
    </row>
    <row r="1282" spans="9:12" ht="14.25">
      <c r="I1282" s="164"/>
      <c r="J1282" s="164"/>
      <c r="K1282" s="162"/>
      <c r="L1282" s="162"/>
    </row>
    <row r="1283" spans="9:12" ht="14.25">
      <c r="I1283" s="164"/>
      <c r="J1283" s="164"/>
      <c r="K1283" s="162"/>
      <c r="L1283" s="162"/>
    </row>
    <row r="1284" spans="9:12" ht="14.25">
      <c r="I1284" s="164"/>
      <c r="J1284" s="164"/>
      <c r="K1284" s="162"/>
      <c r="L1284" s="162"/>
    </row>
    <row r="1285" spans="9:12" ht="14.25">
      <c r="I1285" s="164"/>
      <c r="J1285" s="164"/>
      <c r="K1285" s="162"/>
      <c r="L1285" s="162"/>
    </row>
    <row r="1286" spans="9:12" ht="14.25">
      <c r="I1286" s="164"/>
      <c r="J1286" s="164"/>
      <c r="K1286" s="162"/>
      <c r="L1286" s="162"/>
    </row>
    <row r="1287" spans="9:12" ht="14.25">
      <c r="I1287" s="164"/>
      <c r="J1287" s="164"/>
      <c r="K1287" s="162"/>
      <c r="L1287" s="162"/>
    </row>
    <row r="1288" spans="9:12" ht="14.25">
      <c r="I1288" s="164"/>
      <c r="J1288" s="164"/>
      <c r="K1288" s="162"/>
      <c r="L1288" s="162"/>
    </row>
    <row r="1289" spans="9:12" ht="14.25">
      <c r="I1289" s="164"/>
      <c r="J1289" s="164"/>
      <c r="K1289" s="162"/>
      <c r="L1289" s="162"/>
    </row>
    <row r="1290" spans="9:12" ht="14.25">
      <c r="I1290" s="164"/>
      <c r="J1290" s="164"/>
      <c r="K1290" s="162"/>
      <c r="L1290" s="162"/>
    </row>
    <row r="1291" spans="9:12" ht="14.25">
      <c r="I1291" s="164"/>
      <c r="J1291" s="164"/>
      <c r="K1291" s="162"/>
      <c r="L1291" s="162"/>
    </row>
    <row r="1292" spans="9:12" ht="14.25">
      <c r="I1292" s="164"/>
      <c r="J1292" s="164"/>
      <c r="K1292" s="162"/>
      <c r="L1292" s="162"/>
    </row>
    <row r="1293" spans="9:12" ht="14.25">
      <c r="I1293" s="164"/>
      <c r="J1293" s="164"/>
      <c r="K1293" s="162"/>
      <c r="L1293" s="162"/>
    </row>
    <row r="1294" spans="9:12" ht="14.25">
      <c r="I1294" s="164"/>
      <c r="J1294" s="164"/>
      <c r="K1294" s="162"/>
      <c r="L1294" s="162"/>
    </row>
    <row r="1295" spans="9:12" ht="14.25">
      <c r="I1295" s="164"/>
      <c r="J1295" s="164"/>
      <c r="K1295" s="162"/>
      <c r="L1295" s="162"/>
    </row>
    <row r="1296" spans="9:12" ht="14.25">
      <c r="I1296" s="164"/>
      <c r="J1296" s="164"/>
      <c r="K1296" s="162"/>
      <c r="L1296" s="162"/>
    </row>
    <row r="1297" spans="9:12" ht="14.25">
      <c r="I1297" s="164"/>
      <c r="J1297" s="164"/>
      <c r="K1297" s="162"/>
      <c r="L1297" s="162"/>
    </row>
    <row r="1298" spans="9:12" ht="14.25">
      <c r="I1298" s="164"/>
      <c r="J1298" s="164"/>
      <c r="K1298" s="162"/>
      <c r="L1298" s="162"/>
    </row>
    <row r="1299" spans="9:12" ht="14.25">
      <c r="I1299" s="164"/>
      <c r="J1299" s="164"/>
      <c r="K1299" s="162"/>
      <c r="L1299" s="162"/>
    </row>
    <row r="1300" spans="9:12" ht="14.25">
      <c r="I1300" s="164"/>
      <c r="J1300" s="164"/>
      <c r="K1300" s="162"/>
      <c r="L1300" s="162"/>
    </row>
    <row r="1301" spans="9:12" ht="14.25">
      <c r="I1301" s="164"/>
      <c r="J1301" s="164"/>
      <c r="K1301" s="162"/>
      <c r="L1301" s="162"/>
    </row>
    <row r="1302" spans="9:12" ht="14.25">
      <c r="I1302" s="164"/>
      <c r="J1302" s="164"/>
      <c r="K1302" s="162"/>
      <c r="L1302" s="162"/>
    </row>
    <row r="1303" spans="9:12" ht="14.25">
      <c r="I1303" s="164"/>
      <c r="J1303" s="164"/>
      <c r="K1303" s="162"/>
      <c r="L1303" s="162"/>
    </row>
    <row r="1304" spans="9:12" ht="14.25">
      <c r="I1304" s="164"/>
      <c r="J1304" s="164"/>
      <c r="K1304" s="162"/>
      <c r="L1304" s="162"/>
    </row>
    <row r="1305" spans="9:12" ht="14.25">
      <c r="I1305" s="164"/>
      <c r="J1305" s="164"/>
      <c r="K1305" s="162"/>
      <c r="L1305" s="162"/>
    </row>
    <row r="1306" spans="9:12" ht="14.25">
      <c r="I1306" s="164"/>
      <c r="J1306" s="164"/>
      <c r="K1306" s="162"/>
      <c r="L1306" s="162"/>
    </row>
    <row r="1307" spans="9:12" ht="14.25">
      <c r="I1307" s="164"/>
      <c r="J1307" s="164"/>
      <c r="K1307" s="162"/>
      <c r="L1307" s="162"/>
    </row>
    <row r="1308" spans="9:12" ht="14.25">
      <c r="I1308" s="164"/>
      <c r="J1308" s="164"/>
      <c r="K1308" s="162"/>
      <c r="L1308" s="162"/>
    </row>
    <row r="1309" spans="9:12" ht="14.25">
      <c r="I1309" s="164"/>
      <c r="J1309" s="164"/>
      <c r="K1309" s="162"/>
      <c r="L1309" s="162"/>
    </row>
    <row r="1310" spans="9:12" ht="14.25">
      <c r="I1310" s="164"/>
      <c r="J1310" s="164"/>
      <c r="K1310" s="162"/>
      <c r="L1310" s="162"/>
    </row>
    <row r="1311" spans="9:12" ht="14.25">
      <c r="I1311" s="164"/>
      <c r="J1311" s="164"/>
      <c r="K1311" s="162"/>
      <c r="L1311" s="162"/>
    </row>
    <row r="1312" spans="9:12" ht="14.25">
      <c r="I1312" s="164"/>
      <c r="J1312" s="164"/>
      <c r="K1312" s="162"/>
      <c r="L1312" s="162"/>
    </row>
    <row r="1313" spans="9:12" ht="14.25">
      <c r="I1313" s="164"/>
      <c r="J1313" s="164"/>
      <c r="K1313" s="162"/>
      <c r="L1313" s="162"/>
    </row>
    <row r="1314" spans="9:12" ht="14.25">
      <c r="I1314" s="164"/>
      <c r="J1314" s="164"/>
      <c r="K1314" s="162"/>
      <c r="L1314" s="162"/>
    </row>
    <row r="1315" spans="9:12" ht="14.25">
      <c r="I1315" s="164"/>
      <c r="J1315" s="164"/>
      <c r="K1315" s="162"/>
      <c r="L1315" s="162"/>
    </row>
    <row r="1316" spans="9:12" ht="14.25">
      <c r="I1316" s="164"/>
      <c r="J1316" s="164"/>
      <c r="K1316" s="162"/>
      <c r="L1316" s="162"/>
    </row>
    <row r="1317" spans="9:12" ht="14.25">
      <c r="I1317" s="164"/>
      <c r="J1317" s="164"/>
      <c r="K1317" s="162"/>
      <c r="L1317" s="162"/>
    </row>
    <row r="1318" spans="9:12" ht="14.25">
      <c r="I1318" s="164"/>
      <c r="J1318" s="164"/>
      <c r="K1318" s="162"/>
      <c r="L1318" s="162"/>
    </row>
    <row r="1319" spans="9:12" ht="14.25">
      <c r="I1319" s="164"/>
      <c r="J1319" s="164"/>
      <c r="K1319" s="162"/>
      <c r="L1319" s="162"/>
    </row>
    <row r="1320" spans="9:12" ht="14.25">
      <c r="I1320" s="164"/>
      <c r="J1320" s="164"/>
      <c r="K1320" s="162"/>
      <c r="L1320" s="162"/>
    </row>
    <row r="1321" spans="9:12" ht="14.25">
      <c r="I1321" s="164"/>
      <c r="J1321" s="164"/>
      <c r="K1321" s="162"/>
      <c r="L1321" s="162"/>
    </row>
    <row r="1322" spans="9:12" ht="14.25">
      <c r="I1322" s="164"/>
      <c r="J1322" s="164"/>
      <c r="K1322" s="162"/>
      <c r="L1322" s="162"/>
    </row>
    <row r="1323" spans="9:12" ht="14.25">
      <c r="I1323" s="164"/>
      <c r="J1323" s="164"/>
      <c r="K1323" s="162"/>
      <c r="L1323" s="162"/>
    </row>
    <row r="1324" spans="9:12" ht="14.25">
      <c r="I1324" s="164"/>
      <c r="J1324" s="164"/>
      <c r="K1324" s="162"/>
      <c r="L1324" s="162"/>
    </row>
    <row r="1325" spans="9:12" ht="14.25">
      <c r="I1325" s="164"/>
      <c r="J1325" s="164"/>
      <c r="K1325" s="162"/>
      <c r="L1325" s="162"/>
    </row>
    <row r="1326" spans="9:12" ht="14.25">
      <c r="I1326" s="164"/>
      <c r="J1326" s="164"/>
      <c r="K1326" s="162"/>
      <c r="L1326" s="162"/>
    </row>
    <row r="1327" spans="9:12" ht="14.25">
      <c r="I1327" s="164"/>
      <c r="J1327" s="164"/>
      <c r="K1327" s="162"/>
      <c r="L1327" s="162"/>
    </row>
    <row r="1328" spans="9:12" ht="14.25">
      <c r="I1328" s="164"/>
      <c r="J1328" s="164"/>
      <c r="K1328" s="162"/>
      <c r="L1328" s="162"/>
    </row>
    <row r="1329" spans="9:12" ht="14.25">
      <c r="I1329" s="164"/>
      <c r="J1329" s="164"/>
      <c r="K1329" s="162"/>
      <c r="L1329" s="162"/>
    </row>
    <row r="1330" spans="9:12" ht="14.25">
      <c r="I1330" s="164"/>
      <c r="J1330" s="164"/>
      <c r="K1330" s="162"/>
      <c r="L1330" s="162"/>
    </row>
    <row r="1331" spans="9:12" ht="14.25">
      <c r="I1331" s="164"/>
      <c r="J1331" s="164"/>
      <c r="K1331" s="162"/>
      <c r="L1331" s="162"/>
    </row>
    <row r="1332" spans="9:12" ht="14.25">
      <c r="I1332" s="164"/>
      <c r="J1332" s="164"/>
      <c r="K1332" s="162"/>
      <c r="L1332" s="162"/>
    </row>
    <row r="1333" spans="9:12" ht="14.25">
      <c r="I1333" s="164"/>
      <c r="J1333" s="164"/>
      <c r="K1333" s="162"/>
      <c r="L1333" s="162"/>
    </row>
    <row r="1334" spans="9:12" ht="14.25">
      <c r="I1334" s="164"/>
      <c r="J1334" s="164"/>
      <c r="K1334" s="162"/>
      <c r="L1334" s="162"/>
    </row>
    <row r="1335" spans="9:12" ht="14.25">
      <c r="I1335" s="164"/>
      <c r="J1335" s="164"/>
      <c r="K1335" s="162"/>
      <c r="L1335" s="162"/>
    </row>
    <row r="1336" spans="9:12" ht="14.25">
      <c r="I1336" s="164"/>
      <c r="J1336" s="164"/>
      <c r="K1336" s="162"/>
      <c r="L1336" s="162"/>
    </row>
    <row r="1337" spans="9:12" ht="14.25">
      <c r="I1337" s="164"/>
      <c r="J1337" s="164"/>
      <c r="K1337" s="162"/>
      <c r="L1337" s="162"/>
    </row>
    <row r="1338" spans="9:12" ht="14.25">
      <c r="I1338" s="164"/>
      <c r="J1338" s="164"/>
      <c r="K1338" s="162"/>
      <c r="L1338" s="162"/>
    </row>
    <row r="1339" spans="9:12" ht="14.25">
      <c r="I1339" s="164"/>
      <c r="J1339" s="164"/>
      <c r="K1339" s="162"/>
      <c r="L1339" s="162"/>
    </row>
    <row r="1340" spans="9:12" ht="14.25">
      <c r="I1340" s="164"/>
      <c r="J1340" s="164"/>
      <c r="K1340" s="162"/>
      <c r="L1340" s="162"/>
    </row>
    <row r="1341" spans="9:12" ht="14.25">
      <c r="I1341" s="164"/>
      <c r="J1341" s="164"/>
      <c r="K1341" s="162"/>
      <c r="L1341" s="162"/>
    </row>
    <row r="1342" spans="9:12" ht="14.25">
      <c r="I1342" s="164"/>
      <c r="J1342" s="164"/>
      <c r="K1342" s="162"/>
      <c r="L1342" s="162"/>
    </row>
    <row r="1343" spans="9:12" ht="14.25">
      <c r="I1343" s="164"/>
      <c r="J1343" s="164"/>
      <c r="K1343" s="162"/>
      <c r="L1343" s="162"/>
    </row>
    <row r="1344" spans="9:12" ht="14.25">
      <c r="I1344" s="164"/>
      <c r="J1344" s="164"/>
      <c r="K1344" s="162"/>
      <c r="L1344" s="162"/>
    </row>
    <row r="1345" spans="9:12" ht="14.25">
      <c r="I1345" s="164"/>
      <c r="J1345" s="164"/>
      <c r="K1345" s="162"/>
      <c r="L1345" s="162"/>
    </row>
    <row r="1346" spans="9:12" ht="14.25">
      <c r="I1346" s="164"/>
      <c r="J1346" s="164"/>
      <c r="K1346" s="162"/>
      <c r="L1346" s="162"/>
    </row>
    <row r="1347" spans="9:12" ht="14.25">
      <c r="I1347" s="164"/>
      <c r="J1347" s="164"/>
      <c r="K1347" s="162"/>
      <c r="L1347" s="162"/>
    </row>
    <row r="1348" spans="9:12" ht="14.25">
      <c r="I1348" s="164"/>
      <c r="J1348" s="164"/>
      <c r="K1348" s="162"/>
      <c r="L1348" s="162"/>
    </row>
    <row r="1349" spans="9:12" ht="14.25">
      <c r="I1349" s="164"/>
      <c r="J1349" s="164"/>
      <c r="K1349" s="162"/>
      <c r="L1349" s="162"/>
    </row>
    <row r="1350" spans="9:12" ht="14.25">
      <c r="I1350" s="164"/>
      <c r="J1350" s="164"/>
      <c r="K1350" s="162"/>
      <c r="L1350" s="162"/>
    </row>
    <row r="1351" spans="9:12" ht="14.25">
      <c r="I1351" s="164"/>
      <c r="J1351" s="164"/>
      <c r="K1351" s="162"/>
      <c r="L1351" s="162"/>
    </row>
    <row r="1352" spans="9:12" ht="14.25">
      <c r="I1352" s="164"/>
      <c r="J1352" s="164"/>
      <c r="K1352" s="162"/>
      <c r="L1352" s="162"/>
    </row>
    <row r="1353" spans="9:12" ht="14.25">
      <c r="I1353" s="164"/>
      <c r="J1353" s="164"/>
      <c r="K1353" s="162"/>
      <c r="L1353" s="162"/>
    </row>
    <row r="1354" spans="9:12" ht="14.25">
      <c r="I1354" s="164"/>
      <c r="J1354" s="164"/>
      <c r="K1354" s="162"/>
      <c r="L1354" s="162"/>
    </row>
    <row r="1355" spans="9:12" ht="14.25">
      <c r="I1355" s="164"/>
      <c r="J1355" s="164"/>
      <c r="K1355" s="162"/>
      <c r="L1355" s="162"/>
    </row>
    <row r="1356" spans="9:12" ht="14.25">
      <c r="I1356" s="164"/>
      <c r="J1356" s="164"/>
      <c r="K1356" s="162"/>
      <c r="L1356" s="162"/>
    </row>
    <row r="1357" spans="9:12" ht="14.25">
      <c r="I1357" s="164"/>
      <c r="J1357" s="164"/>
      <c r="K1357" s="162"/>
      <c r="L1357" s="162"/>
    </row>
    <row r="1358" spans="9:12" ht="14.25">
      <c r="I1358" s="164"/>
      <c r="J1358" s="164"/>
      <c r="K1358" s="162"/>
      <c r="L1358" s="162"/>
    </row>
    <row r="1359" spans="9:12" ht="14.25">
      <c r="I1359" s="164"/>
      <c r="J1359" s="164"/>
      <c r="K1359" s="162"/>
      <c r="L1359" s="162"/>
    </row>
    <row r="1360" spans="9:12" ht="14.25">
      <c r="I1360" s="164"/>
      <c r="J1360" s="164"/>
      <c r="K1360" s="162"/>
      <c r="L1360" s="162"/>
    </row>
    <row r="1361" spans="9:12" ht="14.25">
      <c r="I1361" s="164"/>
      <c r="J1361" s="164"/>
      <c r="K1361" s="162"/>
      <c r="L1361" s="162"/>
    </row>
    <row r="1362" spans="9:12" ht="14.25">
      <c r="I1362" s="164"/>
      <c r="J1362" s="164"/>
      <c r="K1362" s="162"/>
      <c r="L1362" s="162"/>
    </row>
    <row r="1363" spans="9:12" ht="14.25">
      <c r="I1363" s="164"/>
      <c r="J1363" s="164"/>
      <c r="K1363" s="162"/>
      <c r="L1363" s="162"/>
    </row>
    <row r="1364" spans="9:12" ht="14.25">
      <c r="I1364" s="164"/>
      <c r="J1364" s="164"/>
      <c r="K1364" s="162"/>
      <c r="L1364" s="162"/>
    </row>
    <row r="1365" spans="9:12" ht="14.25">
      <c r="I1365" s="164"/>
      <c r="J1365" s="164"/>
      <c r="K1365" s="162"/>
      <c r="L1365" s="162"/>
    </row>
    <row r="1366" spans="9:12" ht="14.25">
      <c r="I1366" s="164"/>
      <c r="J1366" s="164"/>
      <c r="K1366" s="162"/>
      <c r="L1366" s="162"/>
    </row>
    <row r="1367" spans="9:12" ht="14.25">
      <c r="I1367" s="164"/>
      <c r="J1367" s="164"/>
      <c r="K1367" s="162"/>
      <c r="L1367" s="162"/>
    </row>
    <row r="1368" spans="9:12" ht="14.25">
      <c r="I1368" s="164"/>
      <c r="J1368" s="164"/>
      <c r="K1368" s="162"/>
      <c r="L1368" s="162"/>
    </row>
    <row r="1369" spans="9:12" ht="14.25">
      <c r="I1369" s="164"/>
      <c r="J1369" s="164"/>
      <c r="K1369" s="162"/>
      <c r="L1369" s="162"/>
    </row>
    <row r="1370" spans="9:12" ht="14.25">
      <c r="I1370" s="164"/>
      <c r="J1370" s="164"/>
      <c r="K1370" s="162"/>
      <c r="L1370" s="162"/>
    </row>
    <row r="1371" spans="9:12" ht="14.25">
      <c r="I1371" s="164"/>
      <c r="J1371" s="164"/>
      <c r="K1371" s="162"/>
      <c r="L1371" s="162"/>
    </row>
    <row r="1372" spans="9:12" ht="14.25">
      <c r="I1372" s="164"/>
      <c r="J1372" s="164"/>
      <c r="K1372" s="162"/>
      <c r="L1372" s="162"/>
    </row>
    <row r="1373" spans="9:12" ht="14.25">
      <c r="I1373" s="164"/>
      <c r="J1373" s="164"/>
      <c r="K1373" s="162"/>
      <c r="L1373" s="162"/>
    </row>
    <row r="1374" spans="9:12" ht="14.25">
      <c r="I1374" s="164"/>
      <c r="J1374" s="164"/>
      <c r="K1374" s="162"/>
      <c r="L1374" s="162"/>
    </row>
    <row r="1375" spans="9:12" ht="14.25">
      <c r="I1375" s="164"/>
      <c r="J1375" s="164"/>
      <c r="K1375" s="162"/>
      <c r="L1375" s="162"/>
    </row>
    <row r="1376" spans="9:12" ht="14.25">
      <c r="I1376" s="164"/>
      <c r="J1376" s="164"/>
      <c r="K1376" s="162"/>
      <c r="L1376" s="162"/>
    </row>
    <row r="1377" spans="9:12" ht="14.25">
      <c r="I1377" s="164"/>
      <c r="J1377" s="164"/>
      <c r="K1377" s="162"/>
      <c r="L1377" s="162"/>
    </row>
    <row r="1378" spans="9:12" ht="14.25">
      <c r="I1378" s="164"/>
      <c r="J1378" s="164"/>
      <c r="K1378" s="162"/>
      <c r="L1378" s="162"/>
    </row>
    <row r="1379" spans="9:12" ht="14.25">
      <c r="I1379" s="164"/>
      <c r="J1379" s="164"/>
      <c r="K1379" s="162"/>
      <c r="L1379" s="162"/>
    </row>
    <row r="1380" spans="9:12" ht="14.25">
      <c r="I1380" s="164"/>
      <c r="J1380" s="164"/>
      <c r="K1380" s="162"/>
      <c r="L1380" s="162"/>
    </row>
    <row r="1381" spans="9:12" ht="14.25">
      <c r="I1381" s="164"/>
      <c r="J1381" s="164"/>
      <c r="K1381" s="162"/>
      <c r="L1381" s="162"/>
    </row>
    <row r="1382" spans="9:12" ht="14.25">
      <c r="I1382" s="164"/>
      <c r="J1382" s="164"/>
      <c r="K1382" s="162"/>
      <c r="L1382" s="162"/>
    </row>
    <row r="1383" spans="9:12" ht="14.25">
      <c r="I1383" s="164"/>
      <c r="J1383" s="164"/>
      <c r="K1383" s="162"/>
      <c r="L1383" s="162"/>
    </row>
    <row r="1384" spans="9:12" ht="14.25">
      <c r="I1384" s="164"/>
      <c r="J1384" s="164"/>
      <c r="K1384" s="162"/>
      <c r="L1384" s="162"/>
    </row>
    <row r="1385" spans="9:12" ht="14.25">
      <c r="I1385" s="164"/>
      <c r="J1385" s="164"/>
      <c r="K1385" s="162"/>
      <c r="L1385" s="162"/>
    </row>
    <row r="1386" spans="9:12" ht="14.25">
      <c r="I1386" s="164"/>
      <c r="J1386" s="164"/>
      <c r="K1386" s="162"/>
      <c r="L1386" s="162"/>
    </row>
    <row r="1387" spans="9:12" ht="14.25">
      <c r="I1387" s="164"/>
      <c r="J1387" s="164"/>
      <c r="K1387" s="162"/>
      <c r="L1387" s="162"/>
    </row>
    <row r="1388" spans="9:12" ht="14.25">
      <c r="I1388" s="164"/>
      <c r="J1388" s="164"/>
      <c r="K1388" s="162"/>
      <c r="L1388" s="162"/>
    </row>
    <row r="1389" spans="9:12" ht="14.25">
      <c r="I1389" s="164"/>
      <c r="J1389" s="164"/>
      <c r="K1389" s="162"/>
      <c r="L1389" s="162"/>
    </row>
    <row r="1390" spans="9:12" ht="14.25">
      <c r="I1390" s="164"/>
      <c r="J1390" s="164"/>
      <c r="K1390" s="162"/>
      <c r="L1390" s="162"/>
    </row>
    <row r="1391" spans="9:12" ht="14.25">
      <c r="I1391" s="164"/>
      <c r="J1391" s="164"/>
      <c r="K1391" s="162"/>
      <c r="L1391" s="162"/>
    </row>
    <row r="1392" spans="9:12" ht="14.25">
      <c r="I1392" s="164"/>
      <c r="J1392" s="164"/>
      <c r="K1392" s="162"/>
      <c r="L1392" s="162"/>
    </row>
    <row r="1393" spans="9:12" ht="14.25">
      <c r="I1393" s="164"/>
      <c r="J1393" s="164"/>
      <c r="K1393" s="162"/>
      <c r="L1393" s="162"/>
    </row>
    <row r="1394" spans="9:12" ht="14.25">
      <c r="I1394" s="164"/>
      <c r="J1394" s="164"/>
      <c r="K1394" s="162"/>
      <c r="L1394" s="162"/>
    </row>
    <row r="1395" spans="9:12" ht="14.25">
      <c r="I1395" s="164"/>
      <c r="J1395" s="164"/>
      <c r="K1395" s="162"/>
      <c r="L1395" s="162"/>
    </row>
    <row r="1396" spans="9:12" ht="14.25">
      <c r="I1396" s="164"/>
      <c r="J1396" s="164"/>
      <c r="K1396" s="162"/>
      <c r="L1396" s="162"/>
    </row>
    <row r="1397" spans="9:12" ht="14.25">
      <c r="I1397" s="164"/>
      <c r="J1397" s="164"/>
      <c r="K1397" s="162"/>
      <c r="L1397" s="162"/>
    </row>
    <row r="1398" spans="9:12" ht="14.25">
      <c r="I1398" s="164"/>
      <c r="J1398" s="164"/>
      <c r="K1398" s="162"/>
      <c r="L1398" s="162"/>
    </row>
    <row r="1399" spans="9:12" ht="14.25">
      <c r="I1399" s="164"/>
      <c r="J1399" s="164"/>
      <c r="K1399" s="162"/>
      <c r="L1399" s="162"/>
    </row>
    <row r="1400" spans="9:12" ht="14.25">
      <c r="I1400" s="164"/>
      <c r="J1400" s="164"/>
      <c r="K1400" s="162"/>
      <c r="L1400" s="162"/>
    </row>
    <row r="1401" spans="9:12" ht="14.25">
      <c r="I1401" s="164"/>
      <c r="J1401" s="164"/>
      <c r="K1401" s="162"/>
      <c r="L1401" s="162"/>
    </row>
    <row r="1402" spans="9:12" ht="14.25">
      <c r="I1402" s="164"/>
      <c r="J1402" s="164"/>
      <c r="K1402" s="162"/>
      <c r="L1402" s="162"/>
    </row>
    <row r="1403" spans="9:12" ht="14.25">
      <c r="I1403" s="164"/>
      <c r="J1403" s="164"/>
      <c r="K1403" s="162"/>
      <c r="L1403" s="162"/>
    </row>
    <row r="1404" spans="9:12" ht="14.25">
      <c r="I1404" s="164"/>
      <c r="J1404" s="164"/>
      <c r="K1404" s="162"/>
      <c r="L1404" s="162"/>
    </row>
    <row r="1405" spans="9:12" ht="14.25">
      <c r="I1405" s="164"/>
      <c r="J1405" s="164"/>
      <c r="K1405" s="162"/>
      <c r="L1405" s="162"/>
    </row>
    <row r="1406" spans="9:12" ht="14.25">
      <c r="I1406" s="164"/>
      <c r="J1406" s="164"/>
      <c r="K1406" s="162"/>
      <c r="L1406" s="162"/>
    </row>
    <row r="1407" spans="9:12" ht="14.25">
      <c r="I1407" s="164"/>
      <c r="J1407" s="164"/>
      <c r="K1407" s="162"/>
      <c r="L1407" s="162"/>
    </row>
    <row r="1408" spans="9:12" ht="14.25">
      <c r="I1408" s="164"/>
      <c r="J1408" s="164"/>
      <c r="K1408" s="162"/>
      <c r="L1408" s="162"/>
    </row>
    <row r="1409" spans="9:12" ht="14.25">
      <c r="I1409" s="164"/>
      <c r="J1409" s="164"/>
      <c r="K1409" s="162"/>
      <c r="L1409" s="162"/>
    </row>
    <row r="1410" spans="9:12" ht="14.25">
      <c r="I1410" s="164"/>
      <c r="J1410" s="164"/>
      <c r="K1410" s="162"/>
      <c r="L1410" s="162"/>
    </row>
    <row r="1411" spans="9:12" ht="14.25">
      <c r="I1411" s="164"/>
      <c r="J1411" s="164"/>
      <c r="K1411" s="162"/>
      <c r="L1411" s="162"/>
    </row>
    <row r="1412" spans="9:12" ht="14.25">
      <c r="I1412" s="164"/>
      <c r="J1412" s="164"/>
      <c r="K1412" s="162"/>
      <c r="L1412" s="162"/>
    </row>
    <row r="1413" spans="9:12" ht="14.25">
      <c r="I1413" s="164"/>
      <c r="J1413" s="164"/>
      <c r="K1413" s="162"/>
      <c r="L1413" s="162"/>
    </row>
    <row r="1414" spans="9:12" ht="14.25">
      <c r="I1414" s="164"/>
      <c r="J1414" s="164"/>
      <c r="K1414" s="162"/>
      <c r="L1414" s="162"/>
    </row>
    <row r="1415" spans="9:12" ht="14.25">
      <c r="I1415" s="164"/>
      <c r="J1415" s="164"/>
      <c r="K1415" s="162"/>
      <c r="L1415" s="162"/>
    </row>
    <row r="1416" spans="9:12" ht="14.25">
      <c r="I1416" s="164"/>
      <c r="J1416" s="164"/>
      <c r="K1416" s="162"/>
      <c r="L1416" s="162"/>
    </row>
    <row r="1417" spans="9:12" ht="14.25">
      <c r="I1417" s="164"/>
      <c r="J1417" s="164"/>
      <c r="K1417" s="162"/>
      <c r="L1417" s="162"/>
    </row>
    <row r="1418" spans="9:12" ht="14.25">
      <c r="I1418" s="164"/>
      <c r="J1418" s="164"/>
      <c r="K1418" s="162"/>
      <c r="L1418" s="162"/>
    </row>
    <row r="1419" spans="9:12" ht="14.25">
      <c r="I1419" s="164"/>
      <c r="J1419" s="164"/>
      <c r="K1419" s="162"/>
      <c r="L1419" s="162"/>
    </row>
    <row r="1420" spans="9:12" ht="14.25">
      <c r="I1420" s="164"/>
      <c r="J1420" s="164"/>
      <c r="K1420" s="162"/>
      <c r="L1420" s="162"/>
    </row>
    <row r="1421" spans="9:12" ht="14.25">
      <c r="I1421" s="164"/>
      <c r="J1421" s="164"/>
      <c r="K1421" s="162"/>
      <c r="L1421" s="162"/>
    </row>
    <row r="1422" spans="9:12" ht="14.25">
      <c r="I1422" s="164"/>
      <c r="J1422" s="164"/>
      <c r="K1422" s="162"/>
      <c r="L1422" s="162"/>
    </row>
    <row r="1423" spans="9:12" ht="14.25">
      <c r="I1423" s="164"/>
      <c r="J1423" s="164"/>
      <c r="K1423" s="162"/>
      <c r="L1423" s="162"/>
    </row>
    <row r="1424" spans="9:12" ht="14.25">
      <c r="I1424" s="164"/>
      <c r="J1424" s="164"/>
      <c r="K1424" s="162"/>
      <c r="L1424" s="162"/>
    </row>
    <row r="1425" spans="9:12" ht="14.25">
      <c r="I1425" s="164"/>
      <c r="J1425" s="164"/>
      <c r="K1425" s="162"/>
      <c r="L1425" s="162"/>
    </row>
    <row r="1426" spans="9:12" ht="14.25">
      <c r="I1426" s="164"/>
      <c r="J1426" s="164"/>
      <c r="K1426" s="162"/>
      <c r="L1426" s="162"/>
    </row>
    <row r="1427" spans="9:12" ht="14.25">
      <c r="I1427" s="164"/>
      <c r="J1427" s="164"/>
      <c r="K1427" s="162"/>
      <c r="L1427" s="162"/>
    </row>
    <row r="1428" spans="9:12" ht="14.25">
      <c r="I1428" s="164"/>
      <c r="J1428" s="164"/>
      <c r="K1428" s="162"/>
      <c r="L1428" s="162"/>
    </row>
    <row r="1429" spans="9:12" ht="14.25">
      <c r="I1429" s="164"/>
      <c r="J1429" s="164"/>
      <c r="K1429" s="162"/>
      <c r="L1429" s="162"/>
    </row>
    <row r="1430" spans="9:12" ht="14.25">
      <c r="I1430" s="164"/>
      <c r="J1430" s="164"/>
      <c r="K1430" s="162"/>
      <c r="L1430" s="162"/>
    </row>
    <row r="1431" spans="9:12" ht="14.25">
      <c r="I1431" s="164"/>
      <c r="J1431" s="164"/>
      <c r="K1431" s="162"/>
      <c r="L1431" s="162"/>
    </row>
    <row r="1432" spans="9:12" ht="14.25">
      <c r="I1432" s="164"/>
      <c r="J1432" s="164"/>
      <c r="K1432" s="162"/>
      <c r="L1432" s="162"/>
    </row>
    <row r="1433" spans="9:12" ht="14.25">
      <c r="I1433" s="164"/>
      <c r="J1433" s="164"/>
      <c r="K1433" s="162"/>
      <c r="L1433" s="162"/>
    </row>
    <row r="1434" spans="9:12" ht="14.25">
      <c r="I1434" s="164"/>
      <c r="J1434" s="164"/>
      <c r="K1434" s="162"/>
      <c r="L1434" s="162"/>
    </row>
    <row r="1435" spans="9:12" ht="14.25">
      <c r="I1435" s="164"/>
      <c r="J1435" s="164"/>
      <c r="K1435" s="162"/>
      <c r="L1435" s="162"/>
    </row>
    <row r="1436" spans="9:12" ht="14.25">
      <c r="I1436" s="164"/>
      <c r="J1436" s="164"/>
      <c r="K1436" s="162"/>
      <c r="L1436" s="162"/>
    </row>
    <row r="1437" spans="9:12" ht="14.25">
      <c r="I1437" s="164"/>
      <c r="J1437" s="164"/>
      <c r="K1437" s="162"/>
      <c r="L1437" s="162"/>
    </row>
    <row r="1438" spans="9:12" ht="14.25">
      <c r="I1438" s="164"/>
      <c r="J1438" s="164"/>
      <c r="K1438" s="162"/>
      <c r="L1438" s="162"/>
    </row>
    <row r="1439" spans="9:12" ht="14.25">
      <c r="I1439" s="164"/>
      <c r="J1439" s="164"/>
      <c r="K1439" s="162"/>
      <c r="L1439" s="162"/>
    </row>
    <row r="1440" spans="9:12" ht="14.25">
      <c r="I1440" s="164"/>
      <c r="J1440" s="164"/>
      <c r="K1440" s="162"/>
      <c r="L1440" s="162"/>
    </row>
    <row r="1441" spans="9:12" ht="14.25">
      <c r="I1441" s="164"/>
      <c r="J1441" s="164"/>
      <c r="K1441" s="162"/>
      <c r="L1441" s="162"/>
    </row>
    <row r="1442" spans="9:12" ht="14.25">
      <c r="I1442" s="164"/>
      <c r="J1442" s="164"/>
      <c r="K1442" s="162"/>
      <c r="L1442" s="162"/>
    </row>
    <row r="1443" spans="9:12" ht="14.25">
      <c r="I1443" s="164"/>
      <c r="J1443" s="164"/>
      <c r="K1443" s="162"/>
      <c r="L1443" s="162"/>
    </row>
    <row r="1444" spans="9:12" ht="14.25">
      <c r="I1444" s="164"/>
      <c r="J1444" s="164"/>
      <c r="K1444" s="162"/>
      <c r="L1444" s="162"/>
    </row>
    <row r="1445" spans="9:12" ht="14.25">
      <c r="I1445" s="164"/>
      <c r="J1445" s="164"/>
      <c r="K1445" s="162"/>
      <c r="L1445" s="162"/>
    </row>
    <row r="1446" spans="9:12" ht="14.25">
      <c r="I1446" s="164"/>
      <c r="J1446" s="164"/>
      <c r="K1446" s="162"/>
      <c r="L1446" s="162"/>
    </row>
    <row r="1447" spans="9:12" ht="14.25">
      <c r="I1447" s="164"/>
      <c r="J1447" s="164"/>
      <c r="K1447" s="162"/>
      <c r="L1447" s="162"/>
    </row>
    <row r="1448" spans="9:12" ht="14.25">
      <c r="I1448" s="164"/>
      <c r="J1448" s="164"/>
      <c r="K1448" s="162"/>
      <c r="L1448" s="162"/>
    </row>
    <row r="1449" spans="9:12" ht="14.25">
      <c r="I1449" s="164"/>
      <c r="J1449" s="164"/>
      <c r="K1449" s="162"/>
      <c r="L1449" s="162"/>
    </row>
    <row r="1450" spans="9:12" ht="14.25">
      <c r="I1450" s="164"/>
      <c r="J1450" s="164"/>
      <c r="K1450" s="162"/>
      <c r="L1450" s="162"/>
    </row>
    <row r="1451" spans="9:12" ht="14.25">
      <c r="I1451" s="164"/>
      <c r="J1451" s="164"/>
      <c r="K1451" s="162"/>
      <c r="L1451" s="162"/>
    </row>
    <row r="1452" spans="9:12" ht="14.25">
      <c r="I1452" s="164"/>
      <c r="J1452" s="164"/>
      <c r="K1452" s="162"/>
      <c r="L1452" s="162"/>
    </row>
    <row r="1453" spans="9:12" ht="14.25">
      <c r="I1453" s="164"/>
      <c r="J1453" s="164"/>
      <c r="K1453" s="162"/>
      <c r="L1453" s="162"/>
    </row>
    <row r="1454" spans="9:12" ht="14.25">
      <c r="I1454" s="164"/>
      <c r="J1454" s="164"/>
      <c r="K1454" s="162"/>
      <c r="L1454" s="162"/>
    </row>
    <row r="1455" spans="9:12" ht="14.25">
      <c r="I1455" s="164"/>
      <c r="J1455" s="164"/>
      <c r="K1455" s="162"/>
      <c r="L1455" s="162"/>
    </row>
    <row r="1456" spans="9:12" ht="14.25">
      <c r="I1456" s="164"/>
      <c r="J1456" s="164"/>
      <c r="K1456" s="162"/>
      <c r="L1456" s="162"/>
    </row>
    <row r="1457" spans="9:12" ht="14.25">
      <c r="I1457" s="164"/>
      <c r="J1457" s="164"/>
      <c r="K1457" s="162"/>
      <c r="L1457" s="162"/>
    </row>
    <row r="1458" spans="9:12" ht="14.25">
      <c r="I1458" s="164"/>
      <c r="J1458" s="164"/>
      <c r="K1458" s="162"/>
      <c r="L1458" s="162"/>
    </row>
    <row r="1459" spans="9:12" ht="14.25">
      <c r="I1459" s="164"/>
      <c r="J1459" s="164"/>
      <c r="K1459" s="162"/>
      <c r="L1459" s="162"/>
    </row>
    <row r="1460" spans="9:12" ht="14.25">
      <c r="I1460" s="164"/>
      <c r="J1460" s="164"/>
      <c r="K1460" s="162"/>
      <c r="L1460" s="162"/>
    </row>
    <row r="1461" spans="9:12" ht="14.25">
      <c r="I1461" s="164"/>
      <c r="J1461" s="164"/>
      <c r="K1461" s="162"/>
      <c r="L1461" s="162"/>
    </row>
    <row r="1462" spans="9:12" ht="14.25">
      <c r="I1462" s="164"/>
      <c r="J1462" s="164"/>
      <c r="K1462" s="162"/>
      <c r="L1462" s="162"/>
    </row>
    <row r="1463" spans="9:12" ht="14.25">
      <c r="I1463" s="164"/>
      <c r="J1463" s="164"/>
      <c r="K1463" s="162"/>
      <c r="L1463" s="162"/>
    </row>
    <row r="1464" spans="9:12" ht="14.25">
      <c r="I1464" s="164"/>
      <c r="J1464" s="164"/>
      <c r="K1464" s="162"/>
      <c r="L1464" s="162"/>
    </row>
    <row r="1465" spans="9:12" ht="14.25">
      <c r="I1465" s="164"/>
      <c r="J1465" s="164"/>
      <c r="K1465" s="162"/>
      <c r="L1465" s="162"/>
    </row>
    <row r="1466" spans="9:12" ht="14.25">
      <c r="I1466" s="164"/>
      <c r="J1466" s="164"/>
      <c r="K1466" s="162"/>
      <c r="L1466" s="162"/>
    </row>
    <row r="1467" spans="9:12" ht="14.25">
      <c r="I1467" s="164"/>
      <c r="J1467" s="164"/>
      <c r="K1467" s="162"/>
      <c r="L1467" s="162"/>
    </row>
    <row r="1468" spans="9:12" ht="14.25">
      <c r="I1468" s="164"/>
      <c r="J1468" s="164"/>
      <c r="K1468" s="162"/>
      <c r="L1468" s="162"/>
    </row>
    <row r="1469" spans="9:12" ht="14.25">
      <c r="I1469" s="164"/>
      <c r="J1469" s="164"/>
      <c r="K1469" s="162"/>
      <c r="L1469" s="162"/>
    </row>
    <row r="1470" spans="9:12" ht="14.25">
      <c r="I1470" s="164"/>
      <c r="J1470" s="164"/>
      <c r="K1470" s="162"/>
      <c r="L1470" s="162"/>
    </row>
    <row r="1471" spans="9:12" ht="14.25">
      <c r="I1471" s="164"/>
      <c r="J1471" s="164"/>
      <c r="K1471" s="162"/>
      <c r="L1471" s="162"/>
    </row>
    <row r="1472" spans="9:12" ht="14.25">
      <c r="I1472" s="164"/>
      <c r="J1472" s="164"/>
      <c r="K1472" s="162"/>
      <c r="L1472" s="162"/>
    </row>
    <row r="1473" spans="9:12" ht="14.25">
      <c r="I1473" s="164"/>
      <c r="J1473" s="164"/>
      <c r="K1473" s="162"/>
      <c r="L1473" s="162"/>
    </row>
    <row r="1474" spans="9:12" ht="14.25">
      <c r="I1474" s="164"/>
      <c r="J1474" s="164"/>
      <c r="K1474" s="162"/>
      <c r="L1474" s="162"/>
    </row>
    <row r="1475" spans="9:12" ht="14.25">
      <c r="I1475" s="164"/>
      <c r="J1475" s="164"/>
      <c r="K1475" s="162"/>
      <c r="L1475" s="162"/>
    </row>
    <row r="1476" spans="9:12" ht="14.25">
      <c r="I1476" s="164"/>
      <c r="J1476" s="164"/>
      <c r="K1476" s="162"/>
      <c r="L1476" s="162"/>
    </row>
    <row r="1477" spans="9:12" ht="14.25">
      <c r="I1477" s="164"/>
      <c r="J1477" s="164"/>
      <c r="K1477" s="162"/>
      <c r="L1477" s="162"/>
    </row>
    <row r="1478" spans="9:12" ht="14.25">
      <c r="I1478" s="164"/>
      <c r="J1478" s="164"/>
      <c r="K1478" s="162"/>
      <c r="L1478" s="162"/>
    </row>
    <row r="1479" spans="9:12" ht="14.25">
      <c r="I1479" s="164"/>
      <c r="J1479" s="164"/>
      <c r="K1479" s="162"/>
      <c r="L1479" s="162"/>
    </row>
    <row r="1480" spans="9:12" ht="14.25">
      <c r="I1480" s="164"/>
      <c r="J1480" s="164"/>
      <c r="K1480" s="162"/>
      <c r="L1480" s="162"/>
    </row>
    <row r="1481" spans="9:12" ht="14.25">
      <c r="I1481" s="164"/>
      <c r="J1481" s="164"/>
      <c r="K1481" s="162"/>
      <c r="L1481" s="162"/>
    </row>
    <row r="1482" spans="9:12" ht="14.25">
      <c r="I1482" s="164"/>
      <c r="J1482" s="164"/>
      <c r="K1482" s="162"/>
      <c r="L1482" s="162"/>
    </row>
    <row r="1483" spans="9:12" ht="14.25">
      <c r="I1483" s="164"/>
      <c r="J1483" s="164"/>
      <c r="K1483" s="162"/>
      <c r="L1483" s="162"/>
    </row>
    <row r="1484" spans="9:12" ht="14.25">
      <c r="I1484" s="164"/>
      <c r="J1484" s="164"/>
      <c r="K1484" s="162"/>
      <c r="L1484" s="162"/>
    </row>
    <row r="1485" spans="9:12" ht="14.25">
      <c r="I1485" s="164"/>
      <c r="J1485" s="164"/>
      <c r="K1485" s="162"/>
      <c r="L1485" s="162"/>
    </row>
    <row r="1486" spans="9:12" ht="14.25">
      <c r="I1486" s="164"/>
      <c r="J1486" s="164"/>
      <c r="K1486" s="162"/>
      <c r="L1486" s="162"/>
    </row>
    <row r="1487" spans="9:12" ht="14.25">
      <c r="I1487" s="164"/>
      <c r="J1487" s="164"/>
      <c r="K1487" s="162"/>
      <c r="L1487" s="162"/>
    </row>
    <row r="1488" spans="9:12" ht="14.25">
      <c r="I1488" s="164"/>
      <c r="J1488" s="164"/>
      <c r="K1488" s="162"/>
      <c r="L1488" s="162"/>
    </row>
    <row r="1489" spans="9:12" ht="14.25">
      <c r="I1489" s="164"/>
      <c r="J1489" s="164"/>
      <c r="K1489" s="162"/>
      <c r="L1489" s="162"/>
    </row>
    <row r="1490" spans="9:12" ht="14.25">
      <c r="I1490" s="164"/>
      <c r="J1490" s="164"/>
      <c r="K1490" s="162"/>
      <c r="L1490" s="162"/>
    </row>
    <row r="1491" spans="9:12" ht="14.25">
      <c r="I1491" s="164"/>
      <c r="J1491" s="164"/>
      <c r="K1491" s="162"/>
      <c r="L1491" s="162"/>
    </row>
    <row r="1492" spans="9:12" ht="14.25">
      <c r="I1492" s="164"/>
      <c r="J1492" s="164"/>
      <c r="K1492" s="162"/>
      <c r="L1492" s="162"/>
    </row>
    <row r="1493" spans="9:12" ht="14.25">
      <c r="I1493" s="164"/>
      <c r="J1493" s="164"/>
      <c r="K1493" s="162"/>
      <c r="L1493" s="162"/>
    </row>
    <row r="1494" spans="9:12" ht="14.25">
      <c r="I1494" s="164"/>
      <c r="J1494" s="164"/>
      <c r="K1494" s="162"/>
      <c r="L1494" s="162"/>
    </row>
    <row r="1495" spans="9:12" ht="14.25">
      <c r="I1495" s="164"/>
      <c r="J1495" s="164"/>
      <c r="K1495" s="162"/>
      <c r="L1495" s="162"/>
    </row>
    <row r="1496" spans="9:12" ht="14.25">
      <c r="I1496" s="164"/>
      <c r="J1496" s="164"/>
      <c r="K1496" s="162"/>
      <c r="L1496" s="162"/>
    </row>
    <row r="1497" spans="9:12" ht="14.25">
      <c r="I1497" s="164"/>
      <c r="J1497" s="164"/>
      <c r="K1497" s="162"/>
      <c r="L1497" s="162"/>
    </row>
    <row r="1498" spans="9:12" ht="14.25">
      <c r="I1498" s="164"/>
      <c r="J1498" s="164"/>
      <c r="K1498" s="162"/>
      <c r="L1498" s="162"/>
    </row>
    <row r="1499" spans="9:12" ht="14.25">
      <c r="I1499" s="164"/>
      <c r="J1499" s="164"/>
      <c r="K1499" s="162"/>
      <c r="L1499" s="162"/>
    </row>
    <row r="1500" spans="9:12" ht="14.25">
      <c r="I1500" s="164"/>
      <c r="J1500" s="164"/>
      <c r="K1500" s="162"/>
      <c r="L1500" s="162"/>
    </row>
    <row r="1501" spans="9:12" ht="14.25">
      <c r="I1501" s="164"/>
      <c r="J1501" s="164"/>
      <c r="K1501" s="162"/>
      <c r="L1501" s="162"/>
    </row>
    <row r="1502" spans="9:12" ht="14.25">
      <c r="I1502" s="164"/>
      <c r="J1502" s="164"/>
      <c r="K1502" s="162"/>
      <c r="L1502" s="162"/>
    </row>
    <row r="1503" spans="9:12" ht="14.25">
      <c r="I1503" s="164"/>
      <c r="J1503" s="164"/>
      <c r="K1503" s="162"/>
      <c r="L1503" s="162"/>
    </row>
    <row r="1504" spans="9:12" ht="14.25">
      <c r="I1504" s="164"/>
      <c r="J1504" s="164"/>
      <c r="K1504" s="162"/>
      <c r="L1504" s="162"/>
    </row>
    <row r="1505" spans="9:12" ht="14.25">
      <c r="I1505" s="164"/>
      <c r="J1505" s="164"/>
      <c r="K1505" s="162"/>
      <c r="L1505" s="162"/>
    </row>
    <row r="1506" spans="9:12" ht="14.25">
      <c r="I1506" s="164"/>
      <c r="J1506" s="164"/>
      <c r="K1506" s="162"/>
      <c r="L1506" s="162"/>
    </row>
    <row r="1507" spans="9:12" ht="14.25">
      <c r="I1507" s="164"/>
      <c r="J1507" s="164"/>
      <c r="K1507" s="162"/>
      <c r="L1507" s="162"/>
    </row>
    <row r="1508" spans="9:12" ht="14.25">
      <c r="I1508" s="164"/>
      <c r="J1508" s="164"/>
      <c r="K1508" s="162"/>
      <c r="L1508" s="162"/>
    </row>
    <row r="1509" spans="9:12" ht="14.25">
      <c r="I1509" s="164"/>
      <c r="J1509" s="164"/>
      <c r="K1509" s="162"/>
      <c r="L1509" s="162"/>
    </row>
    <row r="1510" spans="9:12" ht="14.25">
      <c r="I1510" s="164"/>
      <c r="J1510" s="164"/>
      <c r="K1510" s="162"/>
      <c r="L1510" s="162"/>
    </row>
    <row r="1511" spans="9:12" ht="14.25">
      <c r="I1511" s="164"/>
      <c r="J1511" s="164"/>
      <c r="K1511" s="162"/>
      <c r="L1511" s="162"/>
    </row>
    <row r="1512" spans="9:12" ht="14.25">
      <c r="I1512" s="164"/>
      <c r="J1512" s="164"/>
      <c r="K1512" s="162"/>
      <c r="L1512" s="162"/>
    </row>
    <row r="1513" spans="9:12" ht="14.25">
      <c r="I1513" s="164"/>
      <c r="J1513" s="164"/>
      <c r="K1513" s="162"/>
      <c r="L1513" s="162"/>
    </row>
    <row r="1514" spans="9:12" ht="14.25">
      <c r="I1514" s="164"/>
      <c r="J1514" s="164"/>
      <c r="K1514" s="162"/>
      <c r="L1514" s="162"/>
    </row>
    <row r="1515" spans="9:12" ht="14.25">
      <c r="I1515" s="164"/>
      <c r="J1515" s="164"/>
      <c r="K1515" s="162"/>
      <c r="L1515" s="162"/>
    </row>
    <row r="1516" spans="9:12" ht="14.25">
      <c r="I1516" s="164"/>
      <c r="J1516" s="164"/>
      <c r="K1516" s="162"/>
      <c r="L1516" s="162"/>
    </row>
    <row r="1517" spans="9:12" ht="14.25">
      <c r="I1517" s="164"/>
      <c r="J1517" s="164"/>
      <c r="K1517" s="162"/>
      <c r="L1517" s="162"/>
    </row>
    <row r="1518" spans="9:12" ht="14.25">
      <c r="I1518" s="164"/>
      <c r="J1518" s="164"/>
      <c r="K1518" s="162"/>
      <c r="L1518" s="162"/>
    </row>
    <row r="1519" spans="9:12" ht="14.25">
      <c r="I1519" s="164"/>
      <c r="J1519" s="164"/>
      <c r="K1519" s="162"/>
      <c r="L1519" s="162"/>
    </row>
    <row r="1520" spans="9:12" ht="14.25">
      <c r="I1520" s="164"/>
      <c r="J1520" s="164"/>
      <c r="K1520" s="162"/>
      <c r="L1520" s="162"/>
    </row>
    <row r="1521" spans="9:12" ht="14.25">
      <c r="I1521" s="164"/>
      <c r="J1521" s="164"/>
      <c r="K1521" s="162"/>
      <c r="L1521" s="162"/>
    </row>
    <row r="1522" spans="9:12" ht="14.25">
      <c r="I1522" s="164"/>
      <c r="J1522" s="164"/>
      <c r="K1522" s="162"/>
      <c r="L1522" s="162"/>
    </row>
    <row r="1523" spans="9:12" ht="14.25">
      <c r="I1523" s="164"/>
      <c r="J1523" s="164"/>
      <c r="K1523" s="162"/>
      <c r="L1523" s="162"/>
    </row>
    <row r="1524" spans="9:12" ht="14.25">
      <c r="I1524" s="164"/>
      <c r="J1524" s="164"/>
      <c r="K1524" s="162"/>
      <c r="L1524" s="162"/>
    </row>
    <row r="1525" spans="9:12" ht="14.25">
      <c r="I1525" s="164"/>
      <c r="J1525" s="164"/>
      <c r="K1525" s="162"/>
      <c r="L1525" s="162"/>
    </row>
    <row r="1526" spans="9:12" ht="14.25">
      <c r="I1526" s="164"/>
      <c r="J1526" s="164"/>
      <c r="K1526" s="162"/>
      <c r="L1526" s="162"/>
    </row>
    <row r="1527" spans="9:12" ht="14.25">
      <c r="I1527" s="164"/>
      <c r="J1527" s="164"/>
      <c r="K1527" s="162"/>
      <c r="L1527" s="162"/>
    </row>
    <row r="1528" spans="9:12" ht="14.25">
      <c r="I1528" s="164"/>
      <c r="J1528" s="164"/>
      <c r="K1528" s="162"/>
      <c r="L1528" s="162"/>
    </row>
    <row r="1529" spans="9:12" ht="14.25">
      <c r="I1529" s="164"/>
      <c r="J1529" s="164"/>
      <c r="K1529" s="162"/>
      <c r="L1529" s="162"/>
    </row>
    <row r="1530" spans="9:12" ht="14.25">
      <c r="I1530" s="164"/>
      <c r="J1530" s="164"/>
      <c r="K1530" s="162"/>
      <c r="L1530" s="162"/>
    </row>
    <row r="1531" spans="9:12" ht="14.25">
      <c r="I1531" s="164"/>
      <c r="J1531" s="164"/>
      <c r="K1531" s="162"/>
      <c r="L1531" s="162"/>
    </row>
    <row r="1532" spans="9:12" ht="14.25">
      <c r="I1532" s="164"/>
      <c r="J1532" s="164"/>
      <c r="K1532" s="162"/>
      <c r="L1532" s="162"/>
    </row>
    <row r="1533" spans="9:12" ht="14.25">
      <c r="I1533" s="164"/>
      <c r="J1533" s="164"/>
      <c r="K1533" s="162"/>
      <c r="L1533" s="162"/>
    </row>
    <row r="1534" spans="9:12" ht="14.25">
      <c r="I1534" s="164"/>
      <c r="J1534" s="164"/>
      <c r="K1534" s="162"/>
      <c r="L1534" s="162"/>
    </row>
    <row r="1535" spans="9:12" ht="14.25">
      <c r="I1535" s="164"/>
      <c r="J1535" s="164"/>
      <c r="K1535" s="162"/>
      <c r="L1535" s="162"/>
    </row>
    <row r="1536" spans="9:12" ht="14.25">
      <c r="I1536" s="164"/>
      <c r="J1536" s="164"/>
      <c r="K1536" s="162"/>
      <c r="L1536" s="162"/>
    </row>
    <row r="1537" spans="9:12" ht="14.25">
      <c r="I1537" s="164"/>
      <c r="J1537" s="164"/>
      <c r="K1537" s="162"/>
      <c r="L1537" s="162"/>
    </row>
    <row r="1538" spans="9:12" ht="14.25">
      <c r="I1538" s="164"/>
      <c r="J1538" s="164"/>
      <c r="K1538" s="162"/>
      <c r="L1538" s="162"/>
    </row>
    <row r="1539" spans="9:12" ht="14.25">
      <c r="I1539" s="164"/>
      <c r="J1539" s="164"/>
      <c r="K1539" s="162"/>
      <c r="L1539" s="162"/>
    </row>
    <row r="1540" spans="9:12" ht="14.25">
      <c r="I1540" s="164"/>
      <c r="J1540" s="164"/>
      <c r="K1540" s="162"/>
      <c r="L1540" s="162"/>
    </row>
    <row r="1541" spans="9:12" ht="14.25">
      <c r="I1541" s="164"/>
      <c r="J1541" s="164"/>
      <c r="K1541" s="162"/>
      <c r="L1541" s="162"/>
    </row>
    <row r="1542" spans="9:12" ht="14.25">
      <c r="I1542" s="164"/>
      <c r="J1542" s="164"/>
      <c r="K1542" s="162"/>
      <c r="L1542" s="162"/>
    </row>
    <row r="1543" spans="9:12" ht="14.25">
      <c r="I1543" s="164"/>
      <c r="J1543" s="164"/>
      <c r="K1543" s="162"/>
      <c r="L1543" s="162"/>
    </row>
    <row r="1544" spans="9:12" ht="14.25">
      <c r="I1544" s="164"/>
      <c r="J1544" s="164"/>
      <c r="K1544" s="162"/>
      <c r="L1544" s="162"/>
    </row>
    <row r="1545" spans="9:12" ht="14.25">
      <c r="I1545" s="164"/>
      <c r="J1545" s="164"/>
      <c r="K1545" s="162"/>
      <c r="L1545" s="162"/>
    </row>
    <row r="1546" spans="9:12" ht="14.25">
      <c r="I1546" s="164"/>
      <c r="J1546" s="164"/>
      <c r="K1546" s="162"/>
      <c r="L1546" s="162"/>
    </row>
    <row r="1547" spans="9:12" ht="14.25">
      <c r="I1547" s="164"/>
      <c r="J1547" s="164"/>
      <c r="K1547" s="162"/>
      <c r="L1547" s="162"/>
    </row>
    <row r="1548" spans="9:12" ht="14.25">
      <c r="I1548" s="164"/>
      <c r="J1548" s="164"/>
      <c r="K1548" s="162"/>
      <c r="L1548" s="162"/>
    </row>
    <row r="1549" spans="9:12" ht="14.25">
      <c r="I1549" s="164"/>
      <c r="J1549" s="164"/>
      <c r="K1549" s="162"/>
      <c r="L1549" s="162"/>
    </row>
    <row r="1550" spans="9:12" ht="14.25">
      <c r="I1550" s="164"/>
      <c r="J1550" s="164"/>
      <c r="K1550" s="162"/>
      <c r="L1550" s="162"/>
    </row>
    <row r="1551" spans="9:12" ht="14.25">
      <c r="I1551" s="164"/>
      <c r="J1551" s="164"/>
      <c r="K1551" s="162"/>
      <c r="L1551" s="162"/>
    </row>
    <row r="1552" spans="9:12" ht="14.25">
      <c r="I1552" s="164"/>
      <c r="J1552" s="164"/>
      <c r="K1552" s="162"/>
      <c r="L1552" s="162"/>
    </row>
    <row r="1553" spans="9:12" ht="14.25">
      <c r="I1553" s="164"/>
      <c r="J1553" s="164"/>
      <c r="K1553" s="162"/>
      <c r="L1553" s="162"/>
    </row>
    <row r="1554" spans="9:12" ht="14.25">
      <c r="I1554" s="164"/>
      <c r="J1554" s="164"/>
      <c r="K1554" s="162"/>
      <c r="L1554" s="162"/>
    </row>
    <row r="1555" spans="9:12" ht="14.25">
      <c r="I1555" s="164"/>
      <c r="J1555" s="164"/>
      <c r="K1555" s="162"/>
      <c r="L1555" s="162"/>
    </row>
    <row r="1556" spans="9:12" ht="14.25">
      <c r="I1556" s="164"/>
      <c r="J1556" s="164"/>
      <c r="K1556" s="162"/>
      <c r="L1556" s="162"/>
    </row>
    <row r="1557" spans="9:12" ht="14.25">
      <c r="I1557" s="164"/>
      <c r="J1557" s="164"/>
      <c r="K1557" s="162"/>
      <c r="L1557" s="162"/>
    </row>
    <row r="1558" spans="9:12" ht="14.25">
      <c r="I1558" s="164"/>
      <c r="J1558" s="164"/>
      <c r="K1558" s="162"/>
      <c r="L1558" s="162"/>
    </row>
    <row r="1559" spans="9:12" ht="14.25">
      <c r="I1559" s="164"/>
      <c r="J1559" s="164"/>
      <c r="K1559" s="162"/>
      <c r="L1559" s="162"/>
    </row>
    <row r="1560" spans="9:12" ht="14.25">
      <c r="I1560" s="164"/>
      <c r="J1560" s="164"/>
      <c r="K1560" s="162"/>
      <c r="L1560" s="162"/>
    </row>
    <row r="1561" spans="9:12" ht="14.25">
      <c r="I1561" s="164"/>
      <c r="J1561" s="164"/>
      <c r="K1561" s="162"/>
      <c r="L1561" s="162"/>
    </row>
    <row r="1562" spans="9:12" ht="14.25">
      <c r="I1562" s="164"/>
      <c r="J1562" s="164"/>
      <c r="K1562" s="162"/>
      <c r="L1562" s="162"/>
    </row>
    <row r="1563" spans="9:12" ht="14.25">
      <c r="I1563" s="164"/>
      <c r="J1563" s="164"/>
      <c r="K1563" s="162"/>
      <c r="L1563" s="162"/>
    </row>
    <row r="1564" spans="9:12" ht="14.25">
      <c r="I1564" s="164"/>
      <c r="J1564" s="164"/>
      <c r="K1564" s="162"/>
      <c r="L1564" s="162"/>
    </row>
    <row r="1565" spans="9:12" ht="14.25">
      <c r="I1565" s="164"/>
      <c r="J1565" s="164"/>
      <c r="K1565" s="162"/>
      <c r="L1565" s="162"/>
    </row>
    <row r="1566" spans="9:12" ht="14.25">
      <c r="I1566" s="164"/>
      <c r="J1566" s="164"/>
      <c r="K1566" s="162"/>
      <c r="L1566" s="162"/>
    </row>
    <row r="1567" spans="9:12" ht="14.25">
      <c r="I1567" s="164"/>
      <c r="J1567" s="164"/>
      <c r="K1567" s="162"/>
      <c r="L1567" s="162"/>
    </row>
    <row r="1568" spans="9:12" ht="14.25">
      <c r="I1568" s="164"/>
      <c r="J1568" s="164"/>
      <c r="K1568" s="162"/>
      <c r="L1568" s="162"/>
    </row>
    <row r="1569" spans="9:12" ht="14.25">
      <c r="I1569" s="164"/>
      <c r="J1569" s="164"/>
      <c r="K1569" s="162"/>
      <c r="L1569" s="162"/>
    </row>
    <row r="1570" spans="9:12" ht="14.25">
      <c r="I1570" s="164"/>
      <c r="J1570" s="164"/>
      <c r="K1570" s="162"/>
      <c r="L1570" s="162"/>
    </row>
    <row r="1571" spans="9:12" ht="14.25">
      <c r="I1571" s="164"/>
      <c r="J1571" s="164"/>
      <c r="K1571" s="162"/>
      <c r="L1571" s="162"/>
    </row>
    <row r="1572" spans="9:12" ht="14.25">
      <c r="I1572" s="164"/>
      <c r="J1572" s="164"/>
      <c r="K1572" s="162"/>
      <c r="L1572" s="162"/>
    </row>
    <row r="1573" spans="9:12" ht="14.25">
      <c r="I1573" s="164"/>
      <c r="J1573" s="164"/>
      <c r="K1573" s="162"/>
      <c r="L1573" s="162"/>
    </row>
    <row r="1574" spans="9:12" ht="14.25">
      <c r="I1574" s="164"/>
      <c r="J1574" s="164"/>
      <c r="K1574" s="162"/>
      <c r="L1574" s="162"/>
    </row>
    <row r="1575" spans="9:12" ht="14.25">
      <c r="I1575" s="164"/>
      <c r="J1575" s="164"/>
      <c r="K1575" s="162"/>
      <c r="L1575" s="162"/>
    </row>
    <row r="1576" spans="9:12" ht="14.25">
      <c r="I1576" s="164"/>
      <c r="J1576" s="164"/>
      <c r="K1576" s="162"/>
      <c r="L1576" s="162"/>
    </row>
    <row r="1577" spans="9:12" ht="14.25">
      <c r="I1577" s="164"/>
      <c r="J1577" s="164"/>
      <c r="K1577" s="162"/>
      <c r="L1577" s="162"/>
    </row>
    <row r="1578" spans="9:12" ht="14.25">
      <c r="I1578" s="164"/>
      <c r="J1578" s="164"/>
      <c r="K1578" s="162"/>
      <c r="L1578" s="162"/>
    </row>
    <row r="1579" spans="9:12" ht="14.25">
      <c r="I1579" s="164"/>
      <c r="J1579" s="164"/>
      <c r="K1579" s="162"/>
      <c r="L1579" s="162"/>
    </row>
    <row r="1580" spans="9:12" ht="14.25">
      <c r="I1580" s="164"/>
      <c r="J1580" s="164"/>
      <c r="K1580" s="162"/>
      <c r="L1580" s="162"/>
    </row>
    <row r="1581" spans="9:12" ht="14.25">
      <c r="I1581" s="164"/>
      <c r="J1581" s="164"/>
      <c r="K1581" s="162"/>
      <c r="L1581" s="162"/>
    </row>
    <row r="1582" spans="9:12" ht="14.25">
      <c r="I1582" s="164"/>
      <c r="J1582" s="164"/>
      <c r="K1582" s="162"/>
      <c r="L1582" s="162"/>
    </row>
    <row r="1583" spans="9:12" ht="14.25">
      <c r="I1583" s="164"/>
      <c r="J1583" s="164"/>
      <c r="K1583" s="162"/>
      <c r="L1583" s="162"/>
    </row>
    <row r="1584" spans="9:12" ht="14.25">
      <c r="I1584" s="164"/>
      <c r="J1584" s="164"/>
      <c r="K1584" s="162"/>
      <c r="L1584" s="162"/>
    </row>
    <row r="1585" spans="9:12" ht="14.25">
      <c r="I1585" s="164"/>
      <c r="J1585" s="164"/>
      <c r="K1585" s="162"/>
      <c r="L1585" s="162"/>
    </row>
    <row r="1586" spans="9:12" ht="14.25">
      <c r="I1586" s="164"/>
      <c r="J1586" s="164"/>
      <c r="K1586" s="162"/>
      <c r="L1586" s="162"/>
    </row>
    <row r="1587" spans="9:12" ht="14.25">
      <c r="I1587" s="164"/>
      <c r="J1587" s="164"/>
      <c r="K1587" s="162"/>
      <c r="L1587" s="162"/>
    </row>
    <row r="1588" spans="9:12" ht="14.25">
      <c r="I1588" s="164"/>
      <c r="J1588" s="164"/>
      <c r="K1588" s="162"/>
      <c r="L1588" s="162"/>
    </row>
    <row r="1589" spans="9:12" ht="14.25">
      <c r="I1589" s="164"/>
      <c r="J1589" s="164"/>
      <c r="K1589" s="162"/>
      <c r="L1589" s="162"/>
    </row>
    <row r="1590" spans="9:12" ht="14.25">
      <c r="I1590" s="164"/>
      <c r="J1590" s="164"/>
      <c r="K1590" s="162"/>
      <c r="L1590" s="162"/>
    </row>
    <row r="1591" spans="9:12" ht="14.25">
      <c r="I1591" s="164"/>
      <c r="J1591" s="164"/>
      <c r="K1591" s="162"/>
      <c r="L1591" s="162"/>
    </row>
    <row r="1592" spans="9:12" ht="14.25">
      <c r="I1592" s="164"/>
      <c r="J1592" s="164"/>
      <c r="K1592" s="162"/>
      <c r="L1592" s="162"/>
    </row>
    <row r="1593" spans="9:12" ht="14.25">
      <c r="I1593" s="164"/>
      <c r="J1593" s="164"/>
      <c r="K1593" s="162"/>
      <c r="L1593" s="162"/>
    </row>
    <row r="1594" spans="9:12" ht="14.25">
      <c r="I1594" s="164"/>
      <c r="J1594" s="164"/>
      <c r="K1594" s="162"/>
      <c r="L1594" s="162"/>
    </row>
    <row r="1595" spans="9:12" ht="14.25">
      <c r="I1595" s="164"/>
      <c r="J1595" s="164"/>
      <c r="K1595" s="162"/>
      <c r="L1595" s="162"/>
    </row>
    <row r="1596" spans="9:12" ht="14.25">
      <c r="I1596" s="164"/>
      <c r="J1596" s="164"/>
      <c r="K1596" s="162"/>
      <c r="L1596" s="162"/>
    </row>
    <row r="1597" spans="9:12" ht="14.25">
      <c r="I1597" s="164"/>
      <c r="J1597" s="164"/>
      <c r="K1597" s="162"/>
      <c r="L1597" s="162"/>
    </row>
    <row r="1598" spans="9:12" ht="14.25">
      <c r="I1598" s="164"/>
      <c r="J1598" s="164"/>
      <c r="K1598" s="162"/>
      <c r="L1598" s="162"/>
    </row>
    <row r="1599" spans="9:12" ht="14.25">
      <c r="I1599" s="164"/>
      <c r="J1599" s="164"/>
      <c r="K1599" s="162"/>
      <c r="L1599" s="162"/>
    </row>
    <row r="1600" spans="9:12" ht="14.25">
      <c r="I1600" s="164"/>
      <c r="J1600" s="164"/>
      <c r="K1600" s="162"/>
      <c r="L1600" s="162"/>
    </row>
    <row r="1601" spans="9:12" ht="14.25">
      <c r="I1601" s="164"/>
      <c r="J1601" s="164"/>
      <c r="K1601" s="162"/>
      <c r="L1601" s="162"/>
    </row>
    <row r="1602" spans="9:12" ht="14.25">
      <c r="I1602" s="164"/>
      <c r="J1602" s="164"/>
      <c r="K1602" s="162"/>
      <c r="L1602" s="162"/>
    </row>
    <row r="1603" spans="9:12" ht="14.25">
      <c r="I1603" s="164"/>
      <c r="J1603" s="164"/>
      <c r="K1603" s="162"/>
      <c r="L1603" s="162"/>
    </row>
    <row r="1604" spans="9:12" ht="14.25">
      <c r="I1604" s="164"/>
      <c r="J1604" s="164"/>
      <c r="K1604" s="162"/>
      <c r="L1604" s="162"/>
    </row>
    <row r="1605" spans="9:12" ht="14.25">
      <c r="I1605" s="164"/>
      <c r="J1605" s="164"/>
      <c r="K1605" s="162"/>
      <c r="L1605" s="162"/>
    </row>
    <row r="1606" spans="9:12" ht="14.25">
      <c r="I1606" s="164"/>
      <c r="J1606" s="164"/>
      <c r="K1606" s="162"/>
      <c r="L1606" s="162"/>
    </row>
    <row r="1607" spans="9:12" ht="14.25">
      <c r="I1607" s="164"/>
      <c r="J1607" s="164"/>
      <c r="K1607" s="162"/>
      <c r="L1607" s="162"/>
    </row>
    <row r="1608" spans="9:12" ht="14.25">
      <c r="I1608" s="164"/>
      <c r="J1608" s="164"/>
      <c r="K1608" s="162"/>
      <c r="L1608" s="162"/>
    </row>
    <row r="1609" spans="9:12" ht="14.25">
      <c r="I1609" s="164"/>
      <c r="J1609" s="164"/>
      <c r="K1609" s="162"/>
      <c r="L1609" s="162"/>
    </row>
    <row r="1610" spans="9:12" ht="14.25">
      <c r="I1610" s="164"/>
      <c r="J1610" s="164"/>
      <c r="K1610" s="162"/>
      <c r="L1610" s="162"/>
    </row>
    <row r="1611" spans="9:12" ht="14.25">
      <c r="I1611" s="164"/>
      <c r="J1611" s="164"/>
      <c r="K1611" s="162"/>
      <c r="L1611" s="162"/>
    </row>
    <row r="1612" spans="9:12" ht="14.25">
      <c r="I1612" s="164"/>
      <c r="J1612" s="164"/>
      <c r="K1612" s="162"/>
      <c r="L1612" s="162"/>
    </row>
    <row r="1613" spans="9:12" ht="14.25">
      <c r="I1613" s="164"/>
      <c r="J1613" s="164"/>
      <c r="K1613" s="162"/>
      <c r="L1613" s="162"/>
    </row>
    <row r="1614" spans="9:12" ht="14.25">
      <c r="I1614" s="164"/>
      <c r="J1614" s="164"/>
      <c r="K1614" s="162"/>
      <c r="L1614" s="162"/>
    </row>
    <row r="1615" spans="9:12" ht="14.25">
      <c r="I1615" s="164"/>
      <c r="J1615" s="164"/>
      <c r="K1615" s="162"/>
      <c r="L1615" s="162"/>
    </row>
    <row r="1616" spans="9:12" ht="14.25">
      <c r="I1616" s="164"/>
      <c r="J1616" s="164"/>
      <c r="K1616" s="162"/>
      <c r="L1616" s="162"/>
    </row>
    <row r="1617" spans="9:12" ht="14.25">
      <c r="I1617" s="164"/>
      <c r="J1617" s="164"/>
      <c r="K1617" s="162"/>
      <c r="L1617" s="162"/>
    </row>
    <row r="1618" spans="9:12" ht="14.25">
      <c r="I1618" s="164"/>
      <c r="J1618" s="164"/>
      <c r="K1618" s="162"/>
      <c r="L1618" s="162"/>
    </row>
    <row r="1619" spans="9:12" ht="14.25">
      <c r="I1619" s="164"/>
      <c r="J1619" s="164"/>
      <c r="K1619" s="162"/>
      <c r="L1619" s="162"/>
    </row>
    <row r="1620" spans="9:12" ht="14.25">
      <c r="I1620" s="164"/>
      <c r="J1620" s="164"/>
      <c r="K1620" s="162"/>
      <c r="L1620" s="162"/>
    </row>
    <row r="1621" spans="9:12" ht="14.25">
      <c r="I1621" s="164"/>
      <c r="J1621" s="164"/>
      <c r="K1621" s="162"/>
      <c r="L1621" s="162"/>
    </row>
    <row r="1622" spans="9:12" ht="14.25">
      <c r="I1622" s="164"/>
      <c r="J1622" s="164"/>
      <c r="K1622" s="162"/>
      <c r="L1622" s="162"/>
    </row>
    <row r="1623" spans="9:12" ht="14.25">
      <c r="I1623" s="164"/>
      <c r="J1623" s="164"/>
      <c r="K1623" s="162"/>
      <c r="L1623" s="162"/>
    </row>
    <row r="1624" spans="9:12" ht="14.25">
      <c r="I1624" s="164"/>
      <c r="J1624" s="164"/>
      <c r="K1624" s="162"/>
      <c r="L1624" s="162"/>
    </row>
    <row r="1625" spans="9:12" ht="14.25">
      <c r="I1625" s="164"/>
      <c r="J1625" s="164"/>
      <c r="K1625" s="162"/>
      <c r="L1625" s="162"/>
    </row>
    <row r="1626" spans="9:12" ht="14.25">
      <c r="I1626" s="164"/>
      <c r="J1626" s="164"/>
      <c r="K1626" s="162"/>
      <c r="L1626" s="162"/>
    </row>
    <row r="1627" spans="9:12" ht="14.25">
      <c r="I1627" s="164"/>
      <c r="J1627" s="164"/>
      <c r="K1627" s="162"/>
      <c r="L1627" s="162"/>
    </row>
    <row r="1628" spans="9:12" ht="14.25">
      <c r="I1628" s="164"/>
      <c r="J1628" s="164"/>
      <c r="K1628" s="162"/>
      <c r="L1628" s="162"/>
    </row>
    <row r="1629" spans="9:12" ht="14.25">
      <c r="I1629" s="164"/>
      <c r="J1629" s="164"/>
      <c r="K1629" s="162"/>
      <c r="L1629" s="162"/>
    </row>
    <row r="1630" spans="9:12" ht="14.25">
      <c r="I1630" s="164"/>
      <c r="J1630" s="164"/>
      <c r="K1630" s="162"/>
      <c r="L1630" s="162"/>
    </row>
    <row r="1631" spans="9:12" ht="14.25">
      <c r="I1631" s="164"/>
      <c r="J1631" s="164"/>
      <c r="K1631" s="162"/>
      <c r="L1631" s="162"/>
    </row>
    <row r="1632" spans="9:12" ht="14.25">
      <c r="I1632" s="164"/>
      <c r="J1632" s="164"/>
      <c r="K1632" s="162"/>
      <c r="L1632" s="162"/>
    </row>
    <row r="1633" spans="9:12" ht="14.25">
      <c r="I1633" s="164"/>
      <c r="J1633" s="164"/>
      <c r="K1633" s="162"/>
      <c r="L1633" s="162"/>
    </row>
    <row r="1634" spans="9:12" ht="14.25">
      <c r="I1634" s="164"/>
      <c r="J1634" s="164"/>
      <c r="K1634" s="162"/>
      <c r="L1634" s="162"/>
    </row>
    <row r="1635" spans="9:12" ht="14.25">
      <c r="I1635" s="164"/>
      <c r="J1635" s="164"/>
      <c r="K1635" s="162"/>
      <c r="L1635" s="162"/>
    </row>
    <row r="1636" spans="9:12" ht="14.25">
      <c r="I1636" s="164"/>
      <c r="J1636" s="164"/>
      <c r="K1636" s="162"/>
      <c r="L1636" s="162"/>
    </row>
    <row r="1637" spans="9:12" ht="14.25">
      <c r="I1637" s="164"/>
      <c r="J1637" s="164"/>
      <c r="K1637" s="162"/>
      <c r="L1637" s="162"/>
    </row>
    <row r="1638" spans="9:12" ht="14.25">
      <c r="I1638" s="164"/>
      <c r="J1638" s="164"/>
      <c r="K1638" s="162"/>
      <c r="L1638" s="162"/>
    </row>
    <row r="1639" spans="9:12" ht="14.25">
      <c r="I1639" s="164"/>
      <c r="J1639" s="164"/>
      <c r="K1639" s="162"/>
      <c r="L1639" s="162"/>
    </row>
    <row r="1640" spans="9:12" ht="14.25">
      <c r="I1640" s="164"/>
      <c r="J1640" s="164"/>
      <c r="K1640" s="162"/>
      <c r="L1640" s="162"/>
    </row>
    <row r="1641" spans="9:12" ht="14.25">
      <c r="I1641" s="164"/>
      <c r="J1641" s="164"/>
      <c r="K1641" s="162"/>
      <c r="L1641" s="162"/>
    </row>
    <row r="1642" spans="9:12" ht="14.25">
      <c r="I1642" s="164"/>
      <c r="J1642" s="164"/>
      <c r="K1642" s="162"/>
      <c r="L1642" s="162"/>
    </row>
    <row r="1643" spans="9:12" ht="14.25">
      <c r="I1643" s="164"/>
      <c r="J1643" s="164"/>
      <c r="K1643" s="162"/>
      <c r="L1643" s="162"/>
    </row>
    <row r="1644" spans="9:12" ht="14.25">
      <c r="I1644" s="164"/>
      <c r="J1644" s="164"/>
      <c r="K1644" s="162"/>
      <c r="L1644" s="162"/>
    </row>
    <row r="1645" spans="9:12" ht="14.25">
      <c r="I1645" s="164"/>
      <c r="J1645" s="164"/>
      <c r="K1645" s="162"/>
      <c r="L1645" s="162"/>
    </row>
    <row r="1646" spans="9:12" ht="14.25">
      <c r="I1646" s="164"/>
      <c r="J1646" s="164"/>
      <c r="K1646" s="162"/>
      <c r="L1646" s="162"/>
    </row>
    <row r="1647" spans="9:12" ht="14.25">
      <c r="I1647" s="164"/>
      <c r="J1647" s="164"/>
      <c r="K1647" s="162"/>
      <c r="L1647" s="162"/>
    </row>
    <row r="1648" spans="9:12" ht="14.25">
      <c r="I1648" s="164"/>
      <c r="J1648" s="164"/>
      <c r="K1648" s="162"/>
      <c r="L1648" s="162"/>
    </row>
    <row r="1649" spans="9:12" ht="14.25">
      <c r="I1649" s="164"/>
      <c r="J1649" s="164"/>
      <c r="K1649" s="162"/>
      <c r="L1649" s="162"/>
    </row>
    <row r="1650" spans="9:12" ht="14.25">
      <c r="I1650" s="164"/>
      <c r="J1650" s="164"/>
      <c r="K1650" s="162"/>
      <c r="L1650" s="162"/>
    </row>
    <row r="1651" spans="9:12" ht="14.25">
      <c r="I1651" s="164"/>
      <c r="J1651" s="164"/>
      <c r="K1651" s="162"/>
      <c r="L1651" s="162"/>
    </row>
    <row r="1652" spans="9:12" ht="14.25">
      <c r="I1652" s="164"/>
      <c r="J1652" s="164"/>
      <c r="K1652" s="162"/>
      <c r="L1652" s="162"/>
    </row>
    <row r="1653" spans="9:12" ht="14.25">
      <c r="I1653" s="164"/>
      <c r="J1653" s="164"/>
      <c r="K1653" s="162"/>
      <c r="L1653" s="162"/>
    </row>
    <row r="1654" spans="9:12" ht="14.25">
      <c r="I1654" s="164"/>
      <c r="J1654" s="164"/>
      <c r="K1654" s="162"/>
      <c r="L1654" s="162"/>
    </row>
    <row r="1655" spans="9:12" ht="14.25">
      <c r="I1655" s="164"/>
      <c r="J1655" s="164"/>
      <c r="K1655" s="162"/>
      <c r="L1655" s="162"/>
    </row>
    <row r="1656" spans="9:12" ht="14.25">
      <c r="I1656" s="164"/>
      <c r="J1656" s="164"/>
      <c r="K1656" s="162"/>
      <c r="L1656" s="162"/>
    </row>
    <row r="1657" spans="9:12" ht="14.25">
      <c r="I1657" s="164"/>
      <c r="J1657" s="164"/>
      <c r="K1657" s="162"/>
      <c r="L1657" s="162"/>
    </row>
    <row r="1658" spans="9:12" ht="14.25">
      <c r="I1658" s="164"/>
      <c r="J1658" s="164"/>
      <c r="K1658" s="162"/>
      <c r="L1658" s="162"/>
    </row>
    <row r="1659" spans="9:12" ht="14.25">
      <c r="I1659" s="164"/>
      <c r="J1659" s="164"/>
      <c r="K1659" s="162"/>
      <c r="L1659" s="162"/>
    </row>
    <row r="1660" spans="9:12" ht="14.25">
      <c r="I1660" s="164"/>
      <c r="J1660" s="164"/>
      <c r="K1660" s="162"/>
      <c r="L1660" s="162"/>
    </row>
    <row r="1661" spans="9:12" ht="14.25">
      <c r="I1661" s="164"/>
      <c r="J1661" s="164"/>
      <c r="K1661" s="162"/>
      <c r="L1661" s="162"/>
    </row>
    <row r="1662" spans="9:12" ht="14.25">
      <c r="I1662" s="164"/>
      <c r="J1662" s="164"/>
      <c r="K1662" s="162"/>
      <c r="L1662" s="162"/>
    </row>
    <row r="1663" spans="9:12" ht="14.25">
      <c r="I1663" s="164"/>
      <c r="J1663" s="164"/>
      <c r="K1663" s="162"/>
      <c r="L1663" s="162"/>
    </row>
    <row r="1664" spans="9:12" ht="14.25">
      <c r="I1664" s="164"/>
      <c r="J1664" s="164"/>
      <c r="K1664" s="162"/>
      <c r="L1664" s="162"/>
    </row>
    <row r="1665" spans="9:12" ht="14.25">
      <c r="I1665" s="164"/>
      <c r="J1665" s="164"/>
      <c r="K1665" s="162"/>
      <c r="L1665" s="162"/>
    </row>
    <row r="1666" spans="9:12" ht="14.25">
      <c r="I1666" s="164"/>
      <c r="J1666" s="164"/>
      <c r="K1666" s="162"/>
      <c r="L1666" s="162"/>
    </row>
    <row r="1667" spans="9:12" ht="14.25">
      <c r="I1667" s="164"/>
      <c r="J1667" s="164"/>
      <c r="K1667" s="162"/>
      <c r="L1667" s="162"/>
    </row>
    <row r="1668" spans="9:12" ht="14.25">
      <c r="I1668" s="164"/>
      <c r="J1668" s="164"/>
      <c r="K1668" s="162"/>
      <c r="L1668" s="162"/>
    </row>
    <row r="1669" spans="9:12" ht="14.25">
      <c r="I1669" s="164"/>
      <c r="J1669" s="164"/>
      <c r="K1669" s="162"/>
      <c r="L1669" s="162"/>
    </row>
    <row r="1670" spans="9:12" ht="14.25">
      <c r="I1670" s="164"/>
      <c r="J1670" s="164"/>
      <c r="K1670" s="162"/>
      <c r="L1670" s="162"/>
    </row>
    <row r="1671" spans="9:12" ht="14.25">
      <c r="I1671" s="164"/>
      <c r="J1671" s="164"/>
      <c r="K1671" s="162"/>
      <c r="L1671" s="162"/>
    </row>
    <row r="1672" spans="9:12" ht="14.25">
      <c r="I1672" s="164"/>
      <c r="J1672" s="164"/>
      <c r="K1672" s="162"/>
      <c r="L1672" s="162"/>
    </row>
    <row r="1673" spans="9:12" ht="14.25">
      <c r="I1673" s="164"/>
      <c r="J1673" s="164"/>
      <c r="K1673" s="162"/>
      <c r="L1673" s="162"/>
    </row>
    <row r="1674" spans="9:12" ht="14.25">
      <c r="I1674" s="164"/>
      <c r="J1674" s="164"/>
      <c r="K1674" s="162"/>
      <c r="L1674" s="162"/>
    </row>
    <row r="1675" spans="9:12" ht="14.25">
      <c r="I1675" s="164"/>
      <c r="J1675" s="164"/>
      <c r="K1675" s="162"/>
      <c r="L1675" s="162"/>
    </row>
    <row r="1676" spans="9:12" ht="14.25">
      <c r="I1676" s="164"/>
      <c r="J1676" s="164"/>
      <c r="K1676" s="162"/>
      <c r="L1676" s="162"/>
    </row>
    <row r="1677" spans="9:12" ht="14.25">
      <c r="I1677" s="164"/>
      <c r="J1677" s="164"/>
      <c r="K1677" s="162"/>
      <c r="L1677" s="162"/>
    </row>
    <row r="1678" spans="9:12" ht="14.25">
      <c r="I1678" s="164"/>
      <c r="J1678" s="164"/>
      <c r="K1678" s="162"/>
      <c r="L1678" s="162"/>
    </row>
    <row r="1679" spans="9:12" ht="14.25">
      <c r="I1679" s="164"/>
      <c r="J1679" s="164"/>
      <c r="K1679" s="162"/>
      <c r="L1679" s="162"/>
    </row>
    <row r="1680" spans="9:12" ht="14.25">
      <c r="I1680" s="164"/>
      <c r="J1680" s="164"/>
      <c r="K1680" s="162"/>
      <c r="L1680" s="162"/>
    </row>
    <row r="1681" spans="9:12" ht="14.25">
      <c r="I1681" s="164"/>
      <c r="J1681" s="164"/>
      <c r="K1681" s="162"/>
      <c r="L1681" s="162"/>
    </row>
    <row r="1682" spans="9:12" ht="14.25">
      <c r="I1682" s="164"/>
      <c r="J1682" s="164"/>
      <c r="K1682" s="162"/>
      <c r="L1682" s="162"/>
    </row>
    <row r="1683" spans="9:12" ht="14.25">
      <c r="I1683" s="164"/>
      <c r="J1683" s="164"/>
      <c r="K1683" s="162"/>
      <c r="L1683" s="162"/>
    </row>
    <row r="1684" spans="9:12" ht="14.25">
      <c r="I1684" s="164"/>
      <c r="J1684" s="164"/>
      <c r="K1684" s="162"/>
      <c r="L1684" s="162"/>
    </row>
    <row r="1685" spans="9:12" ht="14.25">
      <c r="I1685" s="164"/>
      <c r="J1685" s="164"/>
      <c r="K1685" s="162"/>
      <c r="L1685" s="162"/>
    </row>
    <row r="1686" spans="9:12" ht="14.25">
      <c r="I1686" s="164"/>
      <c r="J1686" s="164"/>
      <c r="K1686" s="162"/>
      <c r="L1686" s="162"/>
    </row>
    <row r="1687" spans="9:12" ht="14.25">
      <c r="I1687" s="164"/>
      <c r="J1687" s="164"/>
      <c r="K1687" s="162"/>
      <c r="L1687" s="162"/>
    </row>
    <row r="1688" spans="9:12" ht="14.25">
      <c r="I1688" s="164"/>
      <c r="J1688" s="164"/>
      <c r="K1688" s="162"/>
      <c r="L1688" s="162"/>
    </row>
    <row r="1689" spans="9:12" ht="14.25">
      <c r="I1689" s="164"/>
      <c r="J1689" s="164"/>
      <c r="K1689" s="162"/>
      <c r="L1689" s="162"/>
    </row>
    <row r="1690" spans="9:12" ht="14.25">
      <c r="I1690" s="164"/>
      <c r="J1690" s="164"/>
      <c r="K1690" s="162"/>
      <c r="L1690" s="162"/>
    </row>
    <row r="1691" spans="9:12" ht="14.25">
      <c r="I1691" s="164"/>
      <c r="J1691" s="164"/>
      <c r="K1691" s="162"/>
      <c r="L1691" s="162"/>
    </row>
    <row r="1692" spans="9:12" ht="14.25">
      <c r="I1692" s="164"/>
      <c r="J1692" s="164"/>
      <c r="K1692" s="162"/>
      <c r="L1692" s="162"/>
    </row>
    <row r="1693" spans="9:12" ht="14.25">
      <c r="I1693" s="164"/>
      <c r="J1693" s="164"/>
      <c r="K1693" s="162"/>
      <c r="L1693" s="162"/>
    </row>
    <row r="1694" spans="9:12" ht="14.25">
      <c r="I1694" s="164"/>
      <c r="J1694" s="164"/>
      <c r="K1694" s="162"/>
      <c r="L1694" s="162"/>
    </row>
    <row r="1695" spans="9:12" ht="14.25">
      <c r="I1695" s="164"/>
      <c r="J1695" s="164"/>
      <c r="K1695" s="162"/>
      <c r="L1695" s="162"/>
    </row>
    <row r="1696" spans="9:12" ht="14.25">
      <c r="I1696" s="164"/>
      <c r="J1696" s="164"/>
      <c r="K1696" s="162"/>
      <c r="L1696" s="162"/>
    </row>
    <row r="1697" spans="9:12" ht="14.25">
      <c r="I1697" s="164"/>
      <c r="J1697" s="164"/>
      <c r="K1697" s="162"/>
      <c r="L1697" s="162"/>
    </row>
    <row r="1698" spans="9:12" ht="14.25">
      <c r="I1698" s="164"/>
      <c r="J1698" s="164"/>
      <c r="K1698" s="162"/>
      <c r="L1698" s="162"/>
    </row>
    <row r="1699" spans="9:12" ht="14.25">
      <c r="I1699" s="164"/>
      <c r="J1699" s="164"/>
      <c r="K1699" s="162"/>
      <c r="L1699" s="162"/>
    </row>
    <row r="1700" spans="9:12" ht="14.25">
      <c r="I1700" s="164"/>
      <c r="J1700" s="164"/>
      <c r="K1700" s="162"/>
      <c r="L1700" s="162"/>
    </row>
    <row r="1701" spans="9:12" ht="14.25">
      <c r="I1701" s="164"/>
      <c r="J1701" s="164"/>
      <c r="K1701" s="162"/>
      <c r="L1701" s="162"/>
    </row>
    <row r="1702" spans="9:12" ht="14.25">
      <c r="I1702" s="164"/>
      <c r="J1702" s="164"/>
      <c r="K1702" s="162"/>
      <c r="L1702" s="162"/>
    </row>
    <row r="1703" spans="9:12" ht="14.25">
      <c r="I1703" s="164"/>
      <c r="J1703" s="164"/>
      <c r="K1703" s="162"/>
      <c r="L1703" s="162"/>
    </row>
    <row r="1704" spans="9:12" ht="14.25">
      <c r="I1704" s="164"/>
      <c r="J1704" s="164"/>
      <c r="K1704" s="162"/>
      <c r="L1704" s="162"/>
    </row>
    <row r="1705" spans="9:12" ht="14.25">
      <c r="I1705" s="164"/>
      <c r="J1705" s="164"/>
      <c r="K1705" s="162"/>
      <c r="L1705" s="162"/>
    </row>
    <row r="1706" spans="9:12" ht="14.25">
      <c r="I1706" s="164"/>
      <c r="J1706" s="164"/>
      <c r="K1706" s="162"/>
      <c r="L1706" s="162"/>
    </row>
    <row r="1707" spans="9:12" ht="14.25">
      <c r="I1707" s="164"/>
      <c r="J1707" s="164"/>
      <c r="K1707" s="162"/>
      <c r="L1707" s="162"/>
    </row>
    <row r="1708" spans="9:12" ht="14.25">
      <c r="I1708" s="164"/>
      <c r="J1708" s="164"/>
      <c r="K1708" s="162"/>
      <c r="L1708" s="162"/>
    </row>
    <row r="1709" spans="9:12" ht="14.25">
      <c r="I1709" s="164"/>
      <c r="J1709" s="164"/>
      <c r="K1709" s="162"/>
      <c r="L1709" s="162"/>
    </row>
    <row r="1710" spans="9:12" ht="14.25">
      <c r="I1710" s="164"/>
      <c r="J1710" s="164"/>
      <c r="K1710" s="162"/>
      <c r="L1710" s="162"/>
    </row>
    <row r="1711" spans="9:12" ht="14.25">
      <c r="I1711" s="164"/>
      <c r="J1711" s="164"/>
      <c r="K1711" s="162"/>
      <c r="L1711" s="162"/>
    </row>
    <row r="1712" spans="9:12" ht="14.25">
      <c r="I1712" s="164"/>
      <c r="J1712" s="164"/>
      <c r="K1712" s="162"/>
      <c r="L1712" s="162"/>
    </row>
    <row r="1713" spans="9:12" ht="14.25">
      <c r="I1713" s="164"/>
      <c r="J1713" s="164"/>
      <c r="K1713" s="162"/>
      <c r="L1713" s="162"/>
    </row>
    <row r="1714" spans="9:12" ht="14.25">
      <c r="I1714" s="164"/>
      <c r="J1714" s="164"/>
      <c r="K1714" s="162"/>
      <c r="L1714" s="162"/>
    </row>
    <row r="1715" spans="9:12" ht="14.25">
      <c r="I1715" s="164"/>
      <c r="J1715" s="164"/>
      <c r="K1715" s="162"/>
      <c r="L1715" s="162"/>
    </row>
    <row r="1716" spans="9:12" ht="14.25">
      <c r="I1716" s="164"/>
      <c r="J1716" s="164"/>
      <c r="K1716" s="162"/>
      <c r="L1716" s="162"/>
    </row>
    <row r="1717" spans="9:12" ht="14.25">
      <c r="I1717" s="164"/>
      <c r="J1717" s="164"/>
      <c r="K1717" s="162"/>
      <c r="L1717" s="162"/>
    </row>
    <row r="1718" spans="9:12" ht="14.25">
      <c r="I1718" s="164"/>
      <c r="J1718" s="164"/>
      <c r="K1718" s="162"/>
      <c r="L1718" s="162"/>
    </row>
    <row r="1719" spans="9:12" ht="14.25">
      <c r="I1719" s="164"/>
      <c r="J1719" s="164"/>
      <c r="K1719" s="162"/>
      <c r="L1719" s="162"/>
    </row>
    <row r="1720" spans="9:12" ht="14.25">
      <c r="I1720" s="164"/>
      <c r="J1720" s="164"/>
      <c r="K1720" s="162"/>
      <c r="L1720" s="162"/>
    </row>
    <row r="1721" spans="9:12" ht="14.25">
      <c r="I1721" s="164"/>
      <c r="J1721" s="164"/>
      <c r="K1721" s="162"/>
      <c r="L1721" s="162"/>
    </row>
    <row r="1722" spans="9:12" ht="14.25">
      <c r="I1722" s="164"/>
      <c r="J1722" s="164"/>
      <c r="K1722" s="162"/>
      <c r="L1722" s="162"/>
    </row>
    <row r="1723" spans="9:12" ht="14.25">
      <c r="I1723" s="164"/>
      <c r="J1723" s="164"/>
      <c r="K1723" s="162"/>
      <c r="L1723" s="162"/>
    </row>
    <row r="1724" spans="9:12" ht="14.25">
      <c r="I1724" s="164"/>
      <c r="J1724" s="164"/>
      <c r="K1724" s="162"/>
      <c r="L1724" s="162"/>
    </row>
    <row r="1725" spans="9:12" ht="14.25">
      <c r="I1725" s="164"/>
      <c r="J1725" s="164"/>
      <c r="K1725" s="162"/>
      <c r="L1725" s="162"/>
    </row>
    <row r="1726" spans="9:12" ht="14.25">
      <c r="I1726" s="164"/>
      <c r="J1726" s="164"/>
      <c r="K1726" s="162"/>
      <c r="L1726" s="162"/>
    </row>
    <row r="1727" spans="9:12" ht="14.25">
      <c r="I1727" s="164"/>
      <c r="J1727" s="164"/>
      <c r="K1727" s="162"/>
      <c r="L1727" s="162"/>
    </row>
    <row r="1728" spans="9:12" ht="14.25">
      <c r="I1728" s="164"/>
      <c r="J1728" s="164"/>
      <c r="K1728" s="162"/>
      <c r="L1728" s="162"/>
    </row>
    <row r="1729" spans="9:12" ht="14.25">
      <c r="I1729" s="164"/>
      <c r="J1729" s="164"/>
      <c r="K1729" s="162"/>
      <c r="L1729" s="162"/>
    </row>
    <row r="1730" spans="9:12" ht="14.25">
      <c r="I1730" s="164"/>
      <c r="J1730" s="164"/>
      <c r="K1730" s="162"/>
      <c r="L1730" s="162"/>
    </row>
    <row r="1731" spans="9:12" ht="14.25">
      <c r="I1731" s="164"/>
      <c r="J1731" s="164"/>
      <c r="K1731" s="162"/>
      <c r="L1731" s="162"/>
    </row>
    <row r="1732" spans="9:12" ht="14.25">
      <c r="I1732" s="164"/>
      <c r="J1732" s="164"/>
      <c r="K1732" s="162"/>
      <c r="L1732" s="162"/>
    </row>
    <row r="1733" spans="9:12" ht="14.25">
      <c r="I1733" s="164"/>
      <c r="J1733" s="164"/>
      <c r="K1733" s="162"/>
      <c r="L1733" s="162"/>
    </row>
    <row r="1734" spans="9:12" ht="14.25">
      <c r="I1734" s="164"/>
      <c r="J1734" s="164"/>
      <c r="K1734" s="162"/>
      <c r="L1734" s="162"/>
    </row>
    <row r="1735" spans="9:12" ht="14.25">
      <c r="I1735" s="164"/>
      <c r="J1735" s="164"/>
      <c r="K1735" s="162"/>
      <c r="L1735" s="162"/>
    </row>
    <row r="1736" spans="9:12" ht="14.25">
      <c r="I1736" s="164"/>
      <c r="J1736" s="164"/>
      <c r="K1736" s="162"/>
      <c r="L1736" s="162"/>
    </row>
    <row r="1737" spans="9:12" ht="14.25">
      <c r="I1737" s="164"/>
      <c r="J1737" s="164"/>
      <c r="K1737" s="162"/>
      <c r="L1737" s="162"/>
    </row>
    <row r="1738" spans="9:12" ht="14.25">
      <c r="I1738" s="164"/>
      <c r="J1738" s="164"/>
      <c r="K1738" s="162"/>
      <c r="L1738" s="162"/>
    </row>
    <row r="1739" spans="9:12" ht="14.25">
      <c r="I1739" s="164"/>
      <c r="J1739" s="164"/>
      <c r="K1739" s="162"/>
      <c r="L1739" s="162"/>
    </row>
    <row r="1740" spans="9:12" ht="14.25">
      <c r="I1740" s="164"/>
      <c r="J1740" s="164"/>
      <c r="K1740" s="162"/>
      <c r="L1740" s="162"/>
    </row>
    <row r="1741" spans="9:12" ht="14.25">
      <c r="I1741" s="164"/>
      <c r="J1741" s="164"/>
      <c r="K1741" s="162"/>
      <c r="L1741" s="162"/>
    </row>
    <row r="1742" spans="9:12" ht="14.25">
      <c r="I1742" s="164"/>
      <c r="J1742" s="164"/>
      <c r="K1742" s="162"/>
      <c r="L1742" s="162"/>
    </row>
    <row r="1743" spans="9:12" ht="14.25">
      <c r="I1743" s="164"/>
      <c r="J1743" s="164"/>
      <c r="K1743" s="162"/>
      <c r="L1743" s="162"/>
    </row>
    <row r="1744" spans="9:12" ht="14.25">
      <c r="I1744" s="164"/>
      <c r="J1744" s="164"/>
      <c r="K1744" s="162"/>
      <c r="L1744" s="162"/>
    </row>
    <row r="1745" spans="9:12" ht="14.25">
      <c r="I1745" s="164"/>
      <c r="J1745" s="164"/>
      <c r="K1745" s="162"/>
      <c r="L1745" s="162"/>
    </row>
    <row r="1746" spans="9:12" ht="14.25">
      <c r="I1746" s="164"/>
      <c r="J1746" s="164"/>
      <c r="K1746" s="162"/>
      <c r="L1746" s="162"/>
    </row>
    <row r="1747" spans="9:12" ht="14.25">
      <c r="I1747" s="164"/>
      <c r="J1747" s="164"/>
      <c r="K1747" s="162"/>
      <c r="L1747" s="162"/>
    </row>
    <row r="1748" spans="9:12" ht="14.25">
      <c r="I1748" s="164"/>
      <c r="J1748" s="164"/>
      <c r="K1748" s="162"/>
      <c r="L1748" s="162"/>
    </row>
    <row r="1749" spans="9:12" ht="14.25">
      <c r="I1749" s="164"/>
      <c r="J1749" s="164"/>
      <c r="K1749" s="162"/>
      <c r="L1749" s="162"/>
    </row>
    <row r="1750" spans="9:12" ht="14.25">
      <c r="I1750" s="164"/>
      <c r="J1750" s="164"/>
      <c r="K1750" s="162"/>
      <c r="L1750" s="162"/>
    </row>
    <row r="1751" spans="9:12" ht="14.25">
      <c r="I1751" s="164"/>
      <c r="J1751" s="164"/>
      <c r="K1751" s="162"/>
      <c r="L1751" s="162"/>
    </row>
    <row r="1752" spans="9:12" ht="14.25">
      <c r="I1752" s="164"/>
      <c r="J1752" s="164"/>
      <c r="K1752" s="162"/>
      <c r="L1752" s="162"/>
    </row>
    <row r="1753" spans="9:12" ht="14.25">
      <c r="I1753" s="164"/>
      <c r="J1753" s="164"/>
      <c r="K1753" s="162"/>
      <c r="L1753" s="162"/>
    </row>
    <row r="1754" spans="9:12" ht="14.25">
      <c r="I1754" s="164"/>
      <c r="J1754" s="164"/>
      <c r="K1754" s="162"/>
      <c r="L1754" s="162"/>
    </row>
    <row r="1755" spans="9:12" ht="14.25">
      <c r="I1755" s="164"/>
      <c r="J1755" s="164"/>
      <c r="K1755" s="162"/>
      <c r="L1755" s="162"/>
    </row>
    <row r="1756" spans="9:12" ht="14.25">
      <c r="I1756" s="164"/>
      <c r="J1756" s="164"/>
      <c r="K1756" s="162"/>
      <c r="L1756" s="162"/>
    </row>
    <row r="1757" spans="9:12" ht="14.25">
      <c r="I1757" s="164"/>
      <c r="J1757" s="164"/>
      <c r="K1757" s="162"/>
      <c r="L1757" s="162"/>
    </row>
    <row r="1758" spans="9:12" ht="14.25">
      <c r="I1758" s="164"/>
      <c r="J1758" s="164"/>
      <c r="K1758" s="162"/>
      <c r="L1758" s="162"/>
    </row>
    <row r="1759" spans="9:12" ht="14.25">
      <c r="I1759" s="164"/>
      <c r="J1759" s="164"/>
      <c r="K1759" s="162"/>
      <c r="L1759" s="162"/>
    </row>
    <row r="1760" spans="9:12" ht="14.25">
      <c r="I1760" s="164"/>
      <c r="J1760" s="164"/>
      <c r="K1760" s="162"/>
      <c r="L1760" s="162"/>
    </row>
    <row r="1761" spans="9:12" ht="14.25">
      <c r="I1761" s="164"/>
      <c r="J1761" s="164"/>
      <c r="K1761" s="162"/>
      <c r="L1761" s="162"/>
    </row>
    <row r="1762" spans="9:12" ht="14.25">
      <c r="I1762" s="164"/>
      <c r="J1762" s="164"/>
      <c r="K1762" s="162"/>
      <c r="L1762" s="162"/>
    </row>
    <row r="1763" spans="9:12" ht="14.25">
      <c r="I1763" s="164"/>
      <c r="J1763" s="164"/>
      <c r="K1763" s="162"/>
      <c r="L1763" s="162"/>
    </row>
    <row r="1764" spans="9:12" ht="14.25">
      <c r="I1764" s="164"/>
      <c r="J1764" s="164"/>
      <c r="K1764" s="162"/>
      <c r="L1764" s="162"/>
    </row>
    <row r="1765" spans="9:12" ht="14.25">
      <c r="I1765" s="164"/>
      <c r="J1765" s="164"/>
      <c r="K1765" s="162"/>
      <c r="L1765" s="162"/>
    </row>
    <row r="1766" spans="9:12" ht="14.25">
      <c r="I1766" s="164"/>
      <c r="J1766" s="164"/>
      <c r="K1766" s="162"/>
      <c r="L1766" s="162"/>
    </row>
    <row r="1767" spans="9:12" ht="14.25">
      <c r="I1767" s="164"/>
      <c r="J1767" s="164"/>
      <c r="K1767" s="162"/>
      <c r="L1767" s="162"/>
    </row>
    <row r="1768" spans="9:12" ht="14.25">
      <c r="I1768" s="164"/>
      <c r="J1768" s="164"/>
      <c r="K1768" s="162"/>
      <c r="L1768" s="162"/>
    </row>
    <row r="1769" spans="9:12" ht="14.25">
      <c r="I1769" s="164"/>
      <c r="J1769" s="164"/>
      <c r="K1769" s="162"/>
      <c r="L1769" s="162"/>
    </row>
    <row r="1770" spans="9:12" ht="14.25">
      <c r="I1770" s="164"/>
      <c r="J1770" s="164"/>
      <c r="K1770" s="162"/>
      <c r="L1770" s="162"/>
    </row>
    <row r="1771" spans="9:12" ht="14.25">
      <c r="I1771" s="164"/>
      <c r="J1771" s="164"/>
      <c r="K1771" s="162"/>
      <c r="L1771" s="162"/>
    </row>
    <row r="1772" spans="9:12" ht="14.25">
      <c r="I1772" s="164"/>
      <c r="J1772" s="164"/>
      <c r="K1772" s="162"/>
      <c r="L1772" s="162"/>
    </row>
    <row r="1773" spans="9:12" ht="14.25">
      <c r="I1773" s="164"/>
      <c r="J1773" s="164"/>
      <c r="K1773" s="162"/>
      <c r="L1773" s="162"/>
    </row>
    <row r="1774" spans="9:12" ht="14.25">
      <c r="I1774" s="164"/>
      <c r="J1774" s="164"/>
      <c r="K1774" s="162"/>
      <c r="L1774" s="162"/>
    </row>
    <row r="1775" spans="9:12" ht="14.25">
      <c r="I1775" s="164"/>
      <c r="J1775" s="164"/>
      <c r="K1775" s="162"/>
      <c r="L1775" s="162"/>
    </row>
    <row r="1776" spans="9:12" ht="14.25">
      <c r="I1776" s="164"/>
      <c r="J1776" s="164"/>
      <c r="K1776" s="162"/>
      <c r="L1776" s="162"/>
    </row>
    <row r="1777" spans="9:12" ht="14.25">
      <c r="I1777" s="164"/>
      <c r="J1777" s="164"/>
      <c r="K1777" s="162"/>
      <c r="L1777" s="162"/>
    </row>
    <row r="1778" spans="9:12" ht="14.25">
      <c r="I1778" s="164"/>
      <c r="J1778" s="164"/>
      <c r="K1778" s="162"/>
      <c r="L1778" s="162"/>
    </row>
    <row r="1779" spans="9:12" ht="14.25">
      <c r="I1779" s="164"/>
      <c r="J1779" s="164"/>
      <c r="K1779" s="162"/>
      <c r="L1779" s="162"/>
    </row>
    <row r="1780" spans="9:12" ht="14.25">
      <c r="I1780" s="164"/>
      <c r="J1780" s="164"/>
      <c r="K1780" s="162"/>
      <c r="L1780" s="162"/>
    </row>
    <row r="1781" spans="9:12" ht="14.25">
      <c r="I1781" s="164"/>
      <c r="J1781" s="164"/>
      <c r="K1781" s="162"/>
      <c r="L1781" s="162"/>
    </row>
    <row r="1782" spans="9:12" ht="14.25">
      <c r="I1782" s="164"/>
      <c r="J1782" s="164"/>
      <c r="K1782" s="162"/>
      <c r="L1782" s="162"/>
    </row>
    <row r="1783" spans="9:12" ht="14.25">
      <c r="I1783" s="164"/>
      <c r="J1783" s="164"/>
      <c r="K1783" s="162"/>
      <c r="L1783" s="162"/>
    </row>
    <row r="1784" spans="9:12" ht="14.25">
      <c r="I1784" s="164"/>
      <c r="J1784" s="164"/>
      <c r="K1784" s="162"/>
      <c r="L1784" s="162"/>
    </row>
    <row r="1785" spans="9:12" ht="14.25">
      <c r="I1785" s="164"/>
      <c r="J1785" s="164"/>
      <c r="K1785" s="162"/>
      <c r="L1785" s="162"/>
    </row>
    <row r="1786" spans="9:12" ht="14.25">
      <c r="I1786" s="164"/>
      <c r="J1786" s="164"/>
      <c r="K1786" s="162"/>
      <c r="L1786" s="162"/>
    </row>
    <row r="1787" spans="9:12" ht="14.25">
      <c r="I1787" s="164"/>
      <c r="J1787" s="164"/>
      <c r="K1787" s="162"/>
      <c r="L1787" s="162"/>
    </row>
    <row r="1788" spans="9:12" ht="14.25">
      <c r="I1788" s="164"/>
      <c r="J1788" s="164"/>
      <c r="K1788" s="162"/>
      <c r="L1788" s="162"/>
    </row>
    <row r="1789" spans="9:12" ht="14.25">
      <c r="I1789" s="164"/>
      <c r="J1789" s="164"/>
      <c r="K1789" s="163"/>
      <c r="L1789" s="163"/>
    </row>
    <row r="1790" spans="9:12" ht="14.25">
      <c r="I1790" s="164"/>
      <c r="J1790" s="164"/>
      <c r="K1790" s="163"/>
      <c r="L1790" s="163"/>
    </row>
    <row r="1791" spans="9:12" ht="14.25">
      <c r="I1791" s="164"/>
      <c r="J1791" s="164"/>
      <c r="K1791" s="163"/>
      <c r="L1791" s="163"/>
    </row>
  </sheetData>
  <sheetProtection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1"/>
    <tablePart r:id="rId5"/>
    <tablePart r:id="rId2"/>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2015-03-16T10:47:49Z</cp:lastPrinted>
  <dcterms:created xsi:type="dcterms:W3CDTF">2007-12-20T09:41:37Z</dcterms:created>
  <dcterms:modified xsi:type="dcterms:W3CDTF">2019-03-25T15:51:03Z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