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523"/>
  <workbookPr defaultThemeVersion="166925"/>
  <mc:AlternateContent xmlns:mc="http://schemas.openxmlformats.org/markup-compatibility/2006">
    <mc:Choice Requires="x15">
      <x15ac:absPath xmlns:x15ac="http://schemas.microsoft.com/office/spreadsheetml/2010/11/ac" url="https://energiavirasto.sharepoint.com/sites/Lupatiimi/Shared Documents/Ohjeet/Nettisivuilla jaettavat ohjeet/"/>
    </mc:Choice>
  </mc:AlternateContent>
  <xr:revisionPtr revIDLastSave="0" documentId="8_{925D195C-EFA7-4873-81B3-9D568E10B394}" xr6:coauthVersionLast="43" xr6:coauthVersionMax="43" xr10:uidLastSave="{00000000-0000-0000-0000-000000000000}"/>
  <bookViews>
    <workbookView xWindow="0" yWindow="0" windowWidth="19170" windowHeight="6945" xr2:uid="{BEF9F230-A3D4-43B8-9AF8-B6C2CE6E7EFD}"/>
  </bookViews>
  <sheets>
    <sheet name="Polttoaine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 i="1" l="1"/>
  <c r="H7" i="1"/>
  <c r="F8" i="1"/>
  <c r="H8" i="1"/>
  <c r="F9" i="1"/>
  <c r="H9" i="1"/>
  <c r="F10" i="1"/>
  <c r="H10" i="1"/>
  <c r="F11" i="1"/>
  <c r="H11" i="1"/>
  <c r="F12" i="1"/>
  <c r="H12" i="1"/>
  <c r="F13" i="1"/>
  <c r="H13" i="1"/>
  <c r="F14" i="1"/>
  <c r="H14" i="1"/>
  <c r="F15" i="1"/>
  <c r="H15" i="1"/>
  <c r="F16" i="1"/>
  <c r="H16" i="1"/>
  <c r="F17" i="1"/>
  <c r="H17" i="1"/>
  <c r="F18" i="1"/>
  <c r="H18" i="1"/>
  <c r="F19" i="1"/>
  <c r="H19" i="1"/>
  <c r="F20" i="1"/>
  <c r="H20" i="1"/>
  <c r="F21" i="1"/>
  <c r="H21" i="1"/>
  <c r="F22" i="1"/>
  <c r="H22" i="1"/>
  <c r="F23" i="1"/>
  <c r="H23" i="1"/>
  <c r="F24" i="1"/>
  <c r="H24" i="1"/>
  <c r="F25" i="1"/>
  <c r="H25" i="1"/>
  <c r="F26" i="1"/>
  <c r="H26" i="1"/>
  <c r="F27" i="1"/>
  <c r="H27" i="1"/>
  <c r="F28" i="1"/>
  <c r="H28" i="1"/>
  <c r="F29" i="1"/>
  <c r="H29" i="1"/>
  <c r="F30" i="1"/>
  <c r="H30" i="1"/>
  <c r="F31" i="1"/>
  <c r="H31" i="1"/>
  <c r="F32" i="1"/>
  <c r="H32" i="1"/>
  <c r="F33" i="1"/>
  <c r="H33" i="1"/>
  <c r="F34" i="1"/>
  <c r="H34" i="1"/>
  <c r="F35" i="1"/>
  <c r="H35" i="1"/>
  <c r="F36" i="1"/>
  <c r="H36" i="1"/>
  <c r="F37" i="1"/>
  <c r="H37" i="1"/>
  <c r="F38" i="1"/>
  <c r="H38" i="1"/>
  <c r="F39" i="1"/>
  <c r="H39" i="1"/>
  <c r="F40" i="1"/>
  <c r="H40" i="1"/>
  <c r="F41" i="1"/>
  <c r="H41" i="1"/>
  <c r="F42" i="1"/>
  <c r="H42" i="1"/>
  <c r="F43" i="1"/>
  <c r="H43" i="1"/>
  <c r="F44" i="1"/>
  <c r="H44" i="1"/>
  <c r="F45" i="1"/>
  <c r="H45" i="1"/>
  <c r="F46" i="1"/>
  <c r="H46" i="1"/>
  <c r="F47" i="1"/>
  <c r="H47" i="1"/>
  <c r="F48" i="1"/>
  <c r="H48" i="1"/>
  <c r="F49" i="1"/>
  <c r="H49" i="1"/>
  <c r="F50" i="1"/>
  <c r="H50" i="1"/>
  <c r="F51" i="1"/>
  <c r="H51" i="1"/>
  <c r="F52" i="1"/>
  <c r="H52" i="1"/>
  <c r="F53" i="1"/>
  <c r="H53" i="1"/>
  <c r="F54" i="1"/>
  <c r="H54" i="1"/>
  <c r="F55" i="1"/>
  <c r="H55" i="1"/>
  <c r="F56" i="1"/>
  <c r="H56" i="1"/>
  <c r="F57" i="1"/>
  <c r="H57" i="1"/>
  <c r="F58" i="1"/>
  <c r="H58" i="1"/>
  <c r="H3" i="1"/>
  <c r="F3" i="1"/>
  <c r="D3" i="1"/>
  <c r="B3" i="1"/>
  <c r="C3" i="1"/>
  <c r="G8" i="1"/>
  <c r="G9" i="1"/>
  <c r="G10" i="1"/>
  <c r="G12" i="1"/>
  <c r="G13" i="1"/>
  <c r="G14" i="1"/>
  <c r="G16" i="1"/>
  <c r="G17" i="1"/>
  <c r="G18" i="1"/>
  <c r="G20" i="1"/>
  <c r="G21" i="1"/>
  <c r="G22" i="1"/>
  <c r="G24" i="1"/>
  <c r="G25" i="1"/>
  <c r="G26" i="1"/>
  <c r="G28" i="1"/>
  <c r="G29" i="1"/>
  <c r="G30" i="1"/>
  <c r="G32" i="1"/>
  <c r="G33" i="1"/>
  <c r="G34" i="1"/>
  <c r="G36" i="1"/>
  <c r="G37" i="1"/>
  <c r="G38" i="1"/>
  <c r="G40" i="1"/>
  <c r="G41" i="1"/>
  <c r="G42" i="1"/>
  <c r="G44" i="1"/>
  <c r="G45" i="1"/>
  <c r="G46" i="1"/>
  <c r="G48" i="1"/>
  <c r="G49" i="1"/>
  <c r="G50" i="1"/>
  <c r="G52" i="1"/>
  <c r="G53" i="1"/>
  <c r="G54" i="1"/>
  <c r="G56" i="1"/>
  <c r="G57" i="1"/>
  <c r="G58" i="1"/>
  <c r="G55" i="1"/>
  <c r="G51" i="1"/>
  <c r="G47" i="1"/>
  <c r="G43" i="1"/>
  <c r="G39" i="1"/>
  <c r="G35" i="1"/>
  <c r="G31" i="1"/>
  <c r="G27" i="1"/>
  <c r="G23" i="1"/>
  <c r="G19" i="1"/>
  <c r="G15" i="1"/>
  <c r="G11" i="1"/>
  <c r="G7" i="1"/>
  <c r="G3" i="1"/>
  <c r="E3" i="1"/>
</calcChain>
</file>

<file path=xl/sharedStrings.xml><?xml version="1.0" encoding="utf-8"?>
<sst xmlns="http://schemas.openxmlformats.org/spreadsheetml/2006/main" count="73" uniqueCount="66">
  <si>
    <t>Koko raportointi-vuosi</t>
  </si>
  <si>
    <t>Määrä [t]</t>
  </si>
  <si>
    <t>Tehollinen lämpöarvo [GJ/t]</t>
  </si>
  <si>
    <t>Päästökerroin [tCO2/TJ]</t>
  </si>
  <si>
    <t>Hapettumis-kerroin</t>
  </si>
  <si>
    <t>Energiamäärä [TJ]</t>
  </si>
  <si>
    <t>Päästömäärä [tCO2]</t>
  </si>
  <si>
    <t>Päästömäärä ilman HK [tCO2]</t>
  </si>
  <si>
    <t>Yhteensä / painotettu keskiarvo</t>
  </si>
  <si>
    <t>Viikko</t>
  </si>
  <si>
    <t>Mitatut ja analysoidut arvot</t>
  </si>
  <si>
    <t>Vakioarvo</t>
  </si>
  <si>
    <t>Lasketut arvot</t>
  </si>
  <si>
    <t>Apulaskenta</t>
  </si>
  <si>
    <t>Viikko 1</t>
  </si>
  <si>
    <t>Viikko 2</t>
  </si>
  <si>
    <t>Viikko 3</t>
  </si>
  <si>
    <t>Viikko 4</t>
  </si>
  <si>
    <t>Viikko 5</t>
  </si>
  <si>
    <t>Viikko 6</t>
  </si>
  <si>
    <t>Viikko 7</t>
  </si>
  <si>
    <t>Viikko 8</t>
  </si>
  <si>
    <t>Viikko 9</t>
  </si>
  <si>
    <t>Viikko 10</t>
  </si>
  <si>
    <t>Viikko 11</t>
  </si>
  <si>
    <t>Viikko 12</t>
  </si>
  <si>
    <t>Viikko 13</t>
  </si>
  <si>
    <t>Viikko 14</t>
  </si>
  <si>
    <t>Viikko 15</t>
  </si>
  <si>
    <t>Viikko 16</t>
  </si>
  <si>
    <t>Viikko 17</t>
  </si>
  <si>
    <t>Viikko 18</t>
  </si>
  <si>
    <t>Viikko 19</t>
  </si>
  <si>
    <t>Viikko 20</t>
  </si>
  <si>
    <t>Viikko 21</t>
  </si>
  <si>
    <t>Viikko 22</t>
  </si>
  <si>
    <t>Viikko 23</t>
  </si>
  <si>
    <t>Viikko 24</t>
  </si>
  <si>
    <t>Viikko 25</t>
  </si>
  <si>
    <t>Viikko 26</t>
  </si>
  <si>
    <t>Viikko 27</t>
  </si>
  <si>
    <t>Viikko 28</t>
  </si>
  <si>
    <t>Viikko 29</t>
  </si>
  <si>
    <t>Viikko 30</t>
  </si>
  <si>
    <t>Viikko 31</t>
  </si>
  <si>
    <t>Viikko 32</t>
  </si>
  <si>
    <t>Viikko 33</t>
  </si>
  <si>
    <t>Viikko 34</t>
  </si>
  <si>
    <t>Viikko 35</t>
  </si>
  <si>
    <t>Viikko 36</t>
  </si>
  <si>
    <t>Viikko 37</t>
  </si>
  <si>
    <t>Viikko 38</t>
  </si>
  <si>
    <t>Viikko 39</t>
  </si>
  <si>
    <t>Viikko 40</t>
  </si>
  <si>
    <t>Viikko 41</t>
  </si>
  <si>
    <t>Viikko 42</t>
  </si>
  <si>
    <t>Viikko 43</t>
  </si>
  <si>
    <t>Viikko 44</t>
  </si>
  <si>
    <t>Viikko 45</t>
  </si>
  <si>
    <t>Viikko 46</t>
  </si>
  <si>
    <t>Viikko 47</t>
  </si>
  <si>
    <t>Viikko 48</t>
  </si>
  <si>
    <t>Viikko 49</t>
  </si>
  <si>
    <t>Viikko 50</t>
  </si>
  <si>
    <t>Viikko 51</t>
  </si>
  <si>
    <t>Viikko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</si>
</sst>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00"/>
    <numFmt numFmtId="166" formatCode="0.0000"/>
    <numFmt numFmtId="167" formatCode="0.0000000"/>
    <numFmt numFmtId="168" formatCode="0.000000000"/>
    <numFmt numFmtId="169" formatCode="0.0000000000"/>
  </numFmts>
  <fonts count="2">
    <font>
      <sz val="11"/>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71">
    <xf numFmtId="0" fontId="0" fillId="0" borderId="0" xfId="0"/>
    <xf numFmtId="14" fontId="0" fillId="0" borderId="0" xfId="0" applyNumberFormat="1"/>
    <xf numFmtId="0" fontId="0" fillId="0" borderId="0" xfId="0" applyAlignment="1">
      <alignment wrapText="1"/>
    </xf>
    <xf numFmtId="14" fontId="1" fillId="0" borderId="0" xfId="0" applyNumberFormat="1" applyFont="1"/>
    <xf numFmtId="0" fontId="0" fillId="0" borderId="0" xfId="0" applyFill="1"/>
    <xf numFmtId="14" fontId="1" fillId="0" borderId="0" xfId="0" applyNumberFormat="1" applyFont="1" applyAlignment="1">
      <alignment wrapText="1"/>
    </xf>
    <xf numFmtId="0" fontId="0" fillId="0" borderId="0" xfId="0" applyFont="1"/>
    <xf numFmtId="165" fontId="0" fillId="0" borderId="0" xfId="0" applyNumberFormat="1"/>
    <xf numFmtId="164" fontId="0" fillId="0" borderId="0" xfId="0" applyNumberFormat="1" applyFont="1" applyAlignment="1">
      <alignment horizontal="right" vertical="center"/>
    </xf>
    <xf numFmtId="0" fontId="1" fillId="0" borderId="0" xfId="0" applyFont="1"/>
    <xf numFmtId="1" fontId="0" fillId="0" borderId="0" xfId="0" applyNumberFormat="1" applyFont="1" applyAlignment="1">
      <alignment horizontal="right" vertical="center"/>
    </xf>
    <xf numFmtId="168" fontId="0" fillId="0" borderId="0" xfId="0" applyNumberFormat="1" applyFont="1" applyAlignment="1">
      <alignment horizontal="right" vertical="center"/>
    </xf>
    <xf numFmtId="169" fontId="0" fillId="0" borderId="0" xfId="0" applyNumberFormat="1" applyFont="1" applyAlignment="1">
      <alignment horizontal="right" vertical="center"/>
    </xf>
    <xf numFmtId="0" fontId="0" fillId="0" borderId="0" xfId="0" applyFont="1" applyAlignment="1">
      <alignment horizontal="right" vertical="center"/>
    </xf>
    <xf numFmtId="166" fontId="0" fillId="0" borderId="0" xfId="0" applyNumberFormat="1" applyFont="1" applyAlignment="1">
      <alignment horizontal="right" vertical="center"/>
    </xf>
    <xf numFmtId="167" fontId="0" fillId="0" borderId="0" xfId="0" applyNumberFormat="1" applyFont="1" applyAlignment="1">
      <alignment horizontal="right" vertical="center"/>
    </xf>
    <xf numFmtId="164" fontId="0" fillId="0" borderId="0" xfId="0" applyNumberFormat="1" applyFont="1"/>
    <xf numFmtId="0" fontId="0" fillId="0" borderId="0" xfId="0" applyFont="1" applyAlignment="1">
      <alignment horizontal="left" wrapText="1"/>
    </xf>
    <xf numFmtId="0" fontId="0" fillId="0" borderId="0" xfId="0" applyFont="1" applyAlignment="1">
      <alignment horizontal="left"/>
    </xf>
    <xf numFmtId="0" fontId="0" fillId="4" borderId="1" xfId="0" applyFill="1" applyBorder="1"/>
    <xf numFmtId="14" fontId="1" fillId="0" borderId="1" xfId="0" applyNumberFormat="1" applyFont="1" applyBorder="1" applyAlignment="1">
      <alignment wrapText="1"/>
    </xf>
    <xf numFmtId="0" fontId="0" fillId="4" borderId="9" xfId="0" applyFill="1" applyBorder="1"/>
    <xf numFmtId="0" fontId="0" fillId="4" borderId="2" xfId="0" applyFill="1" applyBorder="1"/>
    <xf numFmtId="0" fontId="0" fillId="4" borderId="8"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14" fontId="0" fillId="0" borderId="15" xfId="0" applyNumberFormat="1" applyBorder="1"/>
    <xf numFmtId="14" fontId="0" fillId="0" borderId="16" xfId="0" applyNumberFormat="1" applyBorder="1"/>
    <xf numFmtId="0" fontId="0" fillId="4" borderId="13" xfId="0" applyFill="1" applyBorder="1"/>
    <xf numFmtId="0" fontId="0" fillId="4" borderId="7" xfId="0" applyFill="1" applyBorder="1"/>
    <xf numFmtId="0" fontId="0" fillId="4" borderId="6" xfId="0" applyFill="1" applyBorder="1"/>
    <xf numFmtId="0" fontId="0" fillId="4" borderId="8" xfId="0" applyFill="1" applyBorder="1"/>
    <xf numFmtId="0" fontId="0" fillId="4" borderId="10" xfId="0" applyFill="1" applyBorder="1"/>
    <xf numFmtId="0" fontId="1" fillId="2" borderId="17" xfId="0" applyFont="1" applyFill="1" applyBorder="1"/>
    <xf numFmtId="0" fontId="0" fillId="2" borderId="18" xfId="0" applyFill="1" applyBorder="1" applyAlignment="1">
      <alignment wrapText="1"/>
    </xf>
    <xf numFmtId="0" fontId="0" fillId="2" borderId="19" xfId="0" applyFill="1" applyBorder="1"/>
    <xf numFmtId="0" fontId="0" fillId="2" borderId="20" xfId="0" applyFill="1" applyBorder="1"/>
    <xf numFmtId="0" fontId="0" fillId="2" borderId="18" xfId="0" applyFill="1" applyBorder="1"/>
    <xf numFmtId="0" fontId="1" fillId="5" borderId="21" xfId="0" applyFont="1" applyFill="1" applyBorder="1"/>
    <xf numFmtId="0" fontId="0" fillId="5" borderId="22" xfId="0" applyFill="1" applyBorder="1" applyAlignment="1">
      <alignment wrapText="1"/>
    </xf>
    <xf numFmtId="0" fontId="0" fillId="5" borderId="23" xfId="0" applyFill="1" applyBorder="1"/>
    <xf numFmtId="0" fontId="0" fillId="5" borderId="24" xfId="0" applyFill="1" applyBorder="1"/>
    <xf numFmtId="0" fontId="0" fillId="5" borderId="22" xfId="0" applyFill="1" applyBorder="1"/>
    <xf numFmtId="0" fontId="0" fillId="3" borderId="8" xfId="0" applyFill="1" applyBorder="1" applyAlignment="1">
      <alignment wrapText="1"/>
    </xf>
    <xf numFmtId="0" fontId="0" fillId="3" borderId="10" xfId="0" applyFill="1" applyBorder="1" applyAlignment="1">
      <alignment wrapText="1"/>
    </xf>
    <xf numFmtId="164" fontId="0" fillId="3" borderId="5" xfId="0" applyNumberFormat="1" applyFill="1" applyBorder="1"/>
    <xf numFmtId="0" fontId="0" fillId="3" borderId="13" xfId="0" applyFill="1" applyBorder="1"/>
    <xf numFmtId="164" fontId="0" fillId="3" borderId="7" xfId="0" applyNumberFormat="1" applyFill="1" applyBorder="1"/>
    <xf numFmtId="0" fontId="0" fillId="3" borderId="6" xfId="0" applyFill="1" applyBorder="1"/>
    <xf numFmtId="164" fontId="0" fillId="3" borderId="8" xfId="0" applyNumberFormat="1" applyFill="1" applyBorder="1"/>
    <xf numFmtId="0" fontId="0" fillId="3" borderId="10" xfId="0" applyFill="1" applyBorder="1"/>
    <xf numFmtId="14" fontId="0" fillId="0" borderId="1" xfId="0" applyNumberFormat="1" applyFont="1" applyBorder="1" applyAlignment="1">
      <alignment wrapText="1"/>
    </xf>
    <xf numFmtId="0" fontId="0" fillId="0" borderId="1" xfId="0" applyFont="1" applyBorder="1" applyAlignment="1">
      <alignment wrapText="1"/>
    </xf>
    <xf numFmtId="1" fontId="1" fillId="0" borderId="1" xfId="0" applyNumberFormat="1" applyFont="1" applyBorder="1" applyAlignment="1">
      <alignment horizontal="right" vertical="center"/>
    </xf>
    <xf numFmtId="168" fontId="1" fillId="0" borderId="1" xfId="0" applyNumberFormat="1" applyFont="1" applyBorder="1" applyAlignment="1">
      <alignment horizontal="right" vertical="center"/>
    </xf>
    <xf numFmtId="169" fontId="1" fillId="0" borderId="1" xfId="0" applyNumberFormat="1" applyFont="1" applyBorder="1" applyAlignment="1">
      <alignment horizontal="right" vertical="center"/>
    </xf>
    <xf numFmtId="0" fontId="1" fillId="0" borderId="1" xfId="0" applyFont="1" applyBorder="1" applyAlignment="1">
      <alignment horizontal="right" vertical="center"/>
    </xf>
    <xf numFmtId="166" fontId="1" fillId="0" borderId="1" xfId="0" applyNumberFormat="1" applyFont="1" applyBorder="1" applyAlignment="1">
      <alignment horizontal="right" vertical="center"/>
    </xf>
    <xf numFmtId="167" fontId="1" fillId="0" borderId="1" xfId="0" applyNumberFormat="1" applyFont="1" applyBorder="1" applyAlignment="1">
      <alignment horizontal="right" vertical="center"/>
    </xf>
    <xf numFmtId="164" fontId="1" fillId="0" borderId="1" xfId="0" applyNumberFormat="1" applyFont="1" applyBorder="1" applyAlignment="1">
      <alignment horizontal="right" vertical="center"/>
    </xf>
    <xf numFmtId="164" fontId="0" fillId="4" borderId="6" xfId="0" applyNumberFormat="1" applyFill="1" applyBorder="1"/>
    <xf numFmtId="0" fontId="0" fillId="4" borderId="14" xfId="0" applyFill="1" applyBorder="1"/>
    <xf numFmtId="0" fontId="0" fillId="4" borderId="3" xfId="0" applyFill="1" applyBorder="1"/>
    <xf numFmtId="0" fontId="0" fillId="4" borderId="4" xfId="0" applyFill="1" applyBorder="1"/>
    <xf numFmtId="0" fontId="1" fillId="4" borderId="14"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3" borderId="14" xfId="0" applyFont="1" applyFill="1" applyBorder="1" applyAlignment="1">
      <alignment horizontal="center"/>
    </xf>
    <xf numFmtId="0" fontId="1" fillId="3" borderId="4" xfId="0" applyFont="1" applyFill="1" applyBorder="1" applyAlignment="1">
      <alignment horizont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200025</xdr:colOff>
      <xdr:row>1</xdr:row>
      <xdr:rowOff>19050</xdr:rowOff>
    </xdr:from>
    <xdr:to>
      <xdr:col>20</xdr:col>
      <xdr:colOff>285750</xdr:colOff>
      <xdr:row>33</xdr:row>
      <xdr:rowOff>114300</xdr:rowOff>
    </xdr:to>
    <xdr:sp macro="" textlink="">
      <xdr:nvSpPr>
        <xdr:cNvPr id="2" name="Tekstiruutu 1">
          <a:extLst>
            <a:ext uri="{FF2B5EF4-FFF2-40B4-BE49-F238E27FC236}">
              <a16:creationId xmlns:a16="http://schemas.microsoft.com/office/drawing/2014/main" id="{9BDE56F5-3791-4A82-8623-8BD826C83AFC}"/>
            </a:ext>
          </a:extLst>
        </xdr:cNvPr>
        <xdr:cNvSpPr txBox="1"/>
      </xdr:nvSpPr>
      <xdr:spPr>
        <a:xfrm>
          <a:off x="7705725" y="209550"/>
          <a:ext cx="7410450" cy="735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u="sng"/>
            <a:t>Eräs tapa laskea painotetut laskentakertoimet päästöselvitystä varten</a:t>
          </a:r>
        </a:p>
        <a:p>
          <a:endParaRPr lang="fi-FI" sz="1100"/>
        </a:p>
        <a:p>
          <a:r>
            <a:rPr lang="fi-FI" sz="1100"/>
            <a:t>Vierellä esitetyn esimerkkilaskennan tarkoitus on havainnollistaa painotettujen laskentakertoimien määritystä päästöselvitystä varten. Esimerkkilaskennan luvut ovat keksittyjä. Mitatut massamäärät saadaan viikoittain, tehollinen lämpöarvo neljän viikon välein ja päästökerroin kahdeksan viikon välein. Arvot ovat saapumistilassa ja laskenta on yksinkertaistettu (todellisuudessa laskennassa tulisi näkyä muun muassa mahdolliset varastot, saapumistilalaskenta kuiva-ainetietojen ja kosteuspitoisuuden kautta sekä päästökerroinlaskenta hiilipitoisuuden ja biomassaosuuden kautta).</a:t>
          </a:r>
        </a:p>
        <a:p>
          <a:endParaRPr lang="fi-FI" sz="1100"/>
        </a:p>
        <a:p>
          <a:r>
            <a:rPr lang="fi-FI" sz="1100" b="1" u="sng"/>
            <a:t>Laskentaohje:</a:t>
          </a:r>
        </a:p>
        <a:p>
          <a:endParaRPr lang="fi-FI" sz="1100" b="1" u="sng"/>
        </a:p>
        <a:p>
          <a:r>
            <a:rPr lang="fi-FI" sz="1100" b="0" u="none"/>
            <a:t>1. Kerää mitatut ja analysoidut arvot sekä vakioarvot samaan taulukkoon soveltuvimmalla jaolla (esimerkiksi polttoainetoimittaja-, polttoaine-erä-, vuorokausi-, viikko- tai kuukausikohtaisesti) koko raportointivuodelta. Jaon tiedot tulevat samalle riville. </a:t>
          </a:r>
        </a:p>
        <a:p>
          <a:endParaRPr lang="fi-FI" sz="1100" b="0" u="none"/>
        </a:p>
        <a:p>
          <a:r>
            <a:rPr lang="fi-FI" sz="1100" b="0" u="none"/>
            <a:t>2. Laske jaolle (tässä esimerkissä viikko) polttoaineen energia- ja päästömäärä sekä muut arvot. Muita laskettavia arvoja ovat esimerkiksi tehollinen lämpöarvo saapumistilassa, jos tehollinen lämpöarvo on analysoitu kuiva-aineesta, sekä alustava pääst</a:t>
          </a:r>
          <a:r>
            <a:rPr lang="fi-FI" sz="1100" b="0">
              <a:solidFill>
                <a:schemeClr val="dk1"/>
              </a:solidFill>
              <a:effectLst/>
              <a:latin typeface="+mn-lt"/>
              <a:ea typeface="+mn-ea"/>
              <a:cs typeface="+mn-cs"/>
            </a:rPr>
            <a:t>ökerroin, jos biomassaosuus on määritetty.</a:t>
          </a:r>
          <a:endParaRPr lang="fi-FI" sz="1100" b="0" u="none"/>
        </a:p>
        <a:p>
          <a:endParaRPr lang="fi-FI" sz="1100" b="0" u="none"/>
        </a:p>
        <a:p>
          <a:r>
            <a:rPr lang="fi-FI" sz="1100" b="0" u="none"/>
            <a:t>3. Laske vuosittainen polttoainemäärä sekä polttoaineen energia- ja päästömäärä. </a:t>
          </a:r>
        </a:p>
        <a:p>
          <a:endParaRPr lang="fi-FI" sz="1100" b="0" u="none"/>
        </a:p>
        <a:p>
          <a:r>
            <a:rPr lang="fi-FI" sz="1100" b="0" u="none"/>
            <a:t>4. Laske painotetut kertoimet vuosimääristä päästöselvitystä varten (ks. esimerkkilaskelma).</a:t>
          </a:r>
        </a:p>
        <a:p>
          <a:endParaRPr lang="fi-FI" sz="1100" b="0" u="none"/>
        </a:p>
        <a:p>
          <a:r>
            <a:rPr lang="fi-FI" sz="1100" b="0" u="none"/>
            <a:t>5. Esitä päästöselvityksessä polttoainekohtaiset pyöristämättömät tarkat arvot. Polttoainetiedot tulee raportoida samassa tilassa (yleensä saapumistilassa).</a:t>
          </a:r>
        </a:p>
        <a:p>
          <a:endParaRPr lang="fi-FI" sz="1100" b="0" u="none"/>
        </a:p>
        <a:p>
          <a:r>
            <a:rPr lang="fi-FI" sz="1100" b="0" u="none"/>
            <a:t>Lisätietoja: paastolupa(a)energiavirasto.fi</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B8202-EDDA-47DB-A1F2-08B24097B9D1}">
  <dimension ref="A1:J374"/>
  <sheetViews>
    <sheetView tabSelected="1" workbookViewId="0" xr3:uid="{6652B501-5EB3-536B-BBA1-51C9BFFF8C9B}">
      <selection activeCell="E19" sqref="E19"/>
    </sheetView>
  </sheetViews>
  <sheetFormatPr defaultRowHeight="15"/>
  <cols>
    <col min="1" max="1" width="10.5703125" customWidth="1"/>
    <col min="2" max="2" width="12.85546875" customWidth="1"/>
    <col min="3" max="3" width="13" customWidth="1"/>
    <col min="4" max="4" width="15.42578125" customWidth="1"/>
    <col min="5" max="5" width="12.140625" customWidth="1"/>
    <col min="6" max="6" width="16.85546875" customWidth="1"/>
    <col min="7" max="7" width="18.140625" customWidth="1"/>
    <col min="8" max="8" width="13.5703125" customWidth="1"/>
    <col min="9" max="9" width="9.28515625" bestFit="1" customWidth="1"/>
  </cols>
  <sheetData>
    <row r="1" spans="1:10">
      <c r="B1" s="18"/>
      <c r="C1" s="17"/>
      <c r="D1" s="17"/>
      <c r="E1" s="17"/>
      <c r="F1" s="17"/>
      <c r="G1" s="17"/>
      <c r="H1" s="17"/>
      <c r="J1" s="6"/>
    </row>
    <row r="2" spans="1:10" s="9" customFormat="1" ht="45">
      <c r="A2" s="20" t="s">
        <v>0</v>
      </c>
      <c r="B2" s="52" t="s">
        <v>1</v>
      </c>
      <c r="C2" s="52" t="s">
        <v>2</v>
      </c>
      <c r="D2" s="52" t="s">
        <v>3</v>
      </c>
      <c r="E2" s="52" t="s">
        <v>4</v>
      </c>
      <c r="F2" s="52" t="s">
        <v>5</v>
      </c>
      <c r="G2" s="52" t="s">
        <v>6</v>
      </c>
      <c r="H2" s="52" t="s">
        <v>7</v>
      </c>
    </row>
    <row r="3" spans="1:10" ht="45">
      <c r="A3" s="51" t="s">
        <v>8</v>
      </c>
      <c r="B3" s="53">
        <f>SUM(B7:B58)</f>
        <v>5249</v>
      </c>
      <c r="C3" s="54">
        <f>F3/B3*1000</f>
        <v>49.33444465612498</v>
      </c>
      <c r="D3" s="55">
        <f>H3/F3</f>
        <v>55.618318520678187</v>
      </c>
      <c r="E3" s="56">
        <f>G3/B3/C3/D3*1000</f>
        <v>0.98999999999999977</v>
      </c>
      <c r="F3" s="57">
        <f>SUM(F7:F58)</f>
        <v>258.95650000000001</v>
      </c>
      <c r="G3" s="58">
        <f>SUM(G7:G58)</f>
        <v>14258.697849</v>
      </c>
      <c r="H3" s="59">
        <f>SUM(H7:H58)</f>
        <v>14402.725100000001</v>
      </c>
    </row>
    <row r="4" spans="1:10" ht="15.75" thickBot="1">
      <c r="A4" s="5"/>
      <c r="B4" s="10"/>
      <c r="C4" s="11"/>
      <c r="D4" s="12"/>
      <c r="E4" s="13"/>
      <c r="F4" s="14"/>
      <c r="G4" s="15"/>
      <c r="H4" s="8"/>
    </row>
    <row r="5" spans="1:10">
      <c r="A5" s="69" t="s">
        <v>9</v>
      </c>
      <c r="B5" s="64" t="s">
        <v>10</v>
      </c>
      <c r="C5" s="65"/>
      <c r="D5" s="66"/>
      <c r="E5" s="33" t="s">
        <v>11</v>
      </c>
      <c r="F5" s="67" t="s">
        <v>12</v>
      </c>
      <c r="G5" s="68"/>
      <c r="H5" s="38" t="s">
        <v>13</v>
      </c>
    </row>
    <row r="6" spans="1:10" s="2" customFormat="1" ht="45.75" thickBot="1">
      <c r="A6" s="70"/>
      <c r="B6" s="23" t="s">
        <v>1</v>
      </c>
      <c r="C6" s="24" t="s">
        <v>2</v>
      </c>
      <c r="D6" s="25" t="s">
        <v>3</v>
      </c>
      <c r="E6" s="34" t="s">
        <v>4</v>
      </c>
      <c r="F6" s="43" t="s">
        <v>5</v>
      </c>
      <c r="G6" s="44" t="s">
        <v>6</v>
      </c>
      <c r="H6" s="39" t="s">
        <v>7</v>
      </c>
    </row>
    <row r="7" spans="1:10">
      <c r="A7" s="26" t="s">
        <v>14</v>
      </c>
      <c r="B7" s="61">
        <v>120</v>
      </c>
      <c r="C7" s="62">
        <v>49.4</v>
      </c>
      <c r="D7" s="63">
        <v>55.9</v>
      </c>
      <c r="E7" s="35">
        <v>0.99</v>
      </c>
      <c r="F7" s="45">
        <f t="shared" ref="F7:F38" si="0">B7*C7/1000</f>
        <v>5.9279999999999999</v>
      </c>
      <c r="G7" s="46">
        <f t="shared" ref="G7:G38" si="1">F7*D7*E7</f>
        <v>328.06144799999998</v>
      </c>
      <c r="H7" s="40">
        <f t="shared" ref="H7:H38" si="2">F7*D7</f>
        <v>331.37520000000001</v>
      </c>
    </row>
    <row r="8" spans="1:10">
      <c r="A8" s="26" t="s">
        <v>15</v>
      </c>
      <c r="B8" s="29">
        <v>90</v>
      </c>
      <c r="C8" s="22">
        <v>49.4</v>
      </c>
      <c r="D8" s="28">
        <v>55.9</v>
      </c>
      <c r="E8" s="36">
        <v>0.99</v>
      </c>
      <c r="F8" s="47">
        <f t="shared" si="0"/>
        <v>4.4459999999999997</v>
      </c>
      <c r="G8" s="48">
        <f t="shared" si="1"/>
        <v>246.046086</v>
      </c>
      <c r="H8" s="41">
        <f t="shared" si="2"/>
        <v>248.53139999999999</v>
      </c>
    </row>
    <row r="9" spans="1:10">
      <c r="A9" s="26" t="s">
        <v>16</v>
      </c>
      <c r="B9" s="29">
        <v>80</v>
      </c>
      <c r="C9" s="22">
        <v>49.4</v>
      </c>
      <c r="D9" s="28">
        <v>55.9</v>
      </c>
      <c r="E9" s="36">
        <v>0.99</v>
      </c>
      <c r="F9" s="47">
        <f t="shared" si="0"/>
        <v>3.952</v>
      </c>
      <c r="G9" s="48">
        <f t="shared" si="1"/>
        <v>218.70763199999999</v>
      </c>
      <c r="H9" s="41">
        <f t="shared" si="2"/>
        <v>220.91679999999999</v>
      </c>
    </row>
    <row r="10" spans="1:10">
      <c r="A10" s="26" t="s">
        <v>17</v>
      </c>
      <c r="B10" s="29">
        <v>110</v>
      </c>
      <c r="C10" s="22">
        <v>49.4</v>
      </c>
      <c r="D10" s="28">
        <v>55.9</v>
      </c>
      <c r="E10" s="36">
        <v>0.99</v>
      </c>
      <c r="F10" s="47">
        <f t="shared" si="0"/>
        <v>5.4340000000000002</v>
      </c>
      <c r="G10" s="48">
        <f t="shared" si="1"/>
        <v>300.72299400000003</v>
      </c>
      <c r="H10" s="41">
        <f t="shared" si="2"/>
        <v>303.76060000000001</v>
      </c>
    </row>
    <row r="11" spans="1:10">
      <c r="A11" s="26" t="s">
        <v>18</v>
      </c>
      <c r="B11" s="29">
        <v>100</v>
      </c>
      <c r="C11" s="19">
        <v>49.3</v>
      </c>
      <c r="D11" s="28">
        <v>55.9</v>
      </c>
      <c r="E11" s="36">
        <v>0.99</v>
      </c>
      <c r="F11" s="47">
        <f t="shared" si="0"/>
        <v>4.93</v>
      </c>
      <c r="G11" s="48">
        <f t="shared" si="1"/>
        <v>272.83112999999997</v>
      </c>
      <c r="H11" s="41">
        <f t="shared" si="2"/>
        <v>275.58699999999999</v>
      </c>
    </row>
    <row r="12" spans="1:10">
      <c r="A12" s="26" t="s">
        <v>19</v>
      </c>
      <c r="B12" s="29">
        <v>120</v>
      </c>
      <c r="C12" s="19">
        <v>49.3</v>
      </c>
      <c r="D12" s="28">
        <v>55.9</v>
      </c>
      <c r="E12" s="36">
        <v>0.99</v>
      </c>
      <c r="F12" s="47">
        <f t="shared" si="0"/>
        <v>5.9160000000000004</v>
      </c>
      <c r="G12" s="48">
        <f t="shared" si="1"/>
        <v>327.397356</v>
      </c>
      <c r="H12" s="41">
        <f t="shared" si="2"/>
        <v>330.70440000000002</v>
      </c>
    </row>
    <row r="13" spans="1:10">
      <c r="A13" s="26" t="s">
        <v>20</v>
      </c>
      <c r="B13" s="29">
        <v>90</v>
      </c>
      <c r="C13" s="19">
        <v>49.3</v>
      </c>
      <c r="D13" s="28">
        <v>55.9</v>
      </c>
      <c r="E13" s="36">
        <v>0.99</v>
      </c>
      <c r="F13" s="47">
        <f t="shared" si="0"/>
        <v>4.4370000000000003</v>
      </c>
      <c r="G13" s="48">
        <f t="shared" si="1"/>
        <v>245.54801699999999</v>
      </c>
      <c r="H13" s="41">
        <f t="shared" si="2"/>
        <v>248.0283</v>
      </c>
    </row>
    <row r="14" spans="1:10">
      <c r="A14" s="26" t="s">
        <v>21</v>
      </c>
      <c r="B14" s="29">
        <v>80</v>
      </c>
      <c r="C14" s="19">
        <v>49.3</v>
      </c>
      <c r="D14" s="28">
        <v>55.9</v>
      </c>
      <c r="E14" s="36">
        <v>0.99</v>
      </c>
      <c r="F14" s="47">
        <f t="shared" si="0"/>
        <v>3.944</v>
      </c>
      <c r="G14" s="48">
        <f t="shared" si="1"/>
        <v>218.26490399999997</v>
      </c>
      <c r="H14" s="41">
        <f t="shared" si="2"/>
        <v>220.46959999999999</v>
      </c>
    </row>
    <row r="15" spans="1:10">
      <c r="A15" s="26" t="s">
        <v>22</v>
      </c>
      <c r="B15" s="29">
        <v>110</v>
      </c>
      <c r="C15" s="19">
        <v>49.5</v>
      </c>
      <c r="D15" s="28">
        <v>55.5</v>
      </c>
      <c r="E15" s="36">
        <v>0.99</v>
      </c>
      <c r="F15" s="47">
        <f t="shared" si="0"/>
        <v>5.4450000000000003</v>
      </c>
      <c r="G15" s="48">
        <f t="shared" si="1"/>
        <v>299.17552499999999</v>
      </c>
      <c r="H15" s="41">
        <f t="shared" si="2"/>
        <v>302.19749999999999</v>
      </c>
    </row>
    <row r="16" spans="1:10">
      <c r="A16" s="26" t="s">
        <v>23</v>
      </c>
      <c r="B16" s="29">
        <v>100</v>
      </c>
      <c r="C16" s="19">
        <v>49.5</v>
      </c>
      <c r="D16" s="28">
        <v>55.5</v>
      </c>
      <c r="E16" s="36">
        <v>0.99</v>
      </c>
      <c r="F16" s="47">
        <f t="shared" si="0"/>
        <v>4.95</v>
      </c>
      <c r="G16" s="48">
        <f t="shared" si="1"/>
        <v>271.97775000000001</v>
      </c>
      <c r="H16" s="41">
        <f t="shared" si="2"/>
        <v>274.72500000000002</v>
      </c>
    </row>
    <row r="17" spans="1:8">
      <c r="A17" s="26" t="s">
        <v>24</v>
      </c>
      <c r="B17" s="29">
        <v>120</v>
      </c>
      <c r="C17" s="19">
        <v>49.5</v>
      </c>
      <c r="D17" s="28">
        <v>55.5</v>
      </c>
      <c r="E17" s="36">
        <v>0.99</v>
      </c>
      <c r="F17" s="47">
        <f t="shared" si="0"/>
        <v>5.94</v>
      </c>
      <c r="G17" s="48">
        <f t="shared" si="1"/>
        <v>326.37330000000003</v>
      </c>
      <c r="H17" s="41">
        <f t="shared" si="2"/>
        <v>329.67</v>
      </c>
    </row>
    <row r="18" spans="1:8">
      <c r="A18" s="26" t="s">
        <v>25</v>
      </c>
      <c r="B18" s="29">
        <v>90</v>
      </c>
      <c r="C18" s="19">
        <v>49.5</v>
      </c>
      <c r="D18" s="28">
        <v>55.5</v>
      </c>
      <c r="E18" s="36">
        <v>0.99</v>
      </c>
      <c r="F18" s="47">
        <f t="shared" si="0"/>
        <v>4.4550000000000001</v>
      </c>
      <c r="G18" s="48">
        <f t="shared" si="1"/>
        <v>244.77997500000001</v>
      </c>
      <c r="H18" s="41">
        <f t="shared" si="2"/>
        <v>247.2525</v>
      </c>
    </row>
    <row r="19" spans="1:8">
      <c r="A19" s="26" t="s">
        <v>26</v>
      </c>
      <c r="B19" s="29">
        <v>80</v>
      </c>
      <c r="C19" s="19">
        <v>49.3</v>
      </c>
      <c r="D19" s="28">
        <v>55.5</v>
      </c>
      <c r="E19" s="36">
        <v>0.99</v>
      </c>
      <c r="F19" s="47">
        <f t="shared" si="0"/>
        <v>3.944</v>
      </c>
      <c r="G19" s="48">
        <f t="shared" si="1"/>
        <v>216.70308</v>
      </c>
      <c r="H19" s="41">
        <f t="shared" si="2"/>
        <v>218.892</v>
      </c>
    </row>
    <row r="20" spans="1:8">
      <c r="A20" s="26" t="s">
        <v>27</v>
      </c>
      <c r="B20" s="29">
        <v>110</v>
      </c>
      <c r="C20" s="19">
        <v>49.3</v>
      </c>
      <c r="D20" s="28">
        <v>55.5</v>
      </c>
      <c r="E20" s="36">
        <v>0.99</v>
      </c>
      <c r="F20" s="47">
        <f t="shared" si="0"/>
        <v>5.423</v>
      </c>
      <c r="G20" s="48">
        <f t="shared" si="1"/>
        <v>297.96673499999997</v>
      </c>
      <c r="H20" s="41">
        <f t="shared" si="2"/>
        <v>300.97649999999999</v>
      </c>
    </row>
    <row r="21" spans="1:8">
      <c r="A21" s="26" t="s">
        <v>28</v>
      </c>
      <c r="B21" s="29">
        <v>100</v>
      </c>
      <c r="C21" s="19">
        <v>49.3</v>
      </c>
      <c r="D21" s="28">
        <v>55.5</v>
      </c>
      <c r="E21" s="36">
        <v>0.99</v>
      </c>
      <c r="F21" s="47">
        <f t="shared" si="0"/>
        <v>4.93</v>
      </c>
      <c r="G21" s="48">
        <f t="shared" si="1"/>
        <v>270.87885</v>
      </c>
      <c r="H21" s="41">
        <f t="shared" si="2"/>
        <v>273.61500000000001</v>
      </c>
    </row>
    <row r="22" spans="1:8">
      <c r="A22" s="26" t="s">
        <v>29</v>
      </c>
      <c r="B22" s="29">
        <v>120</v>
      </c>
      <c r="C22" s="19">
        <v>49.3</v>
      </c>
      <c r="D22" s="28">
        <v>55.5</v>
      </c>
      <c r="E22" s="36">
        <v>0.99</v>
      </c>
      <c r="F22" s="47">
        <f t="shared" si="0"/>
        <v>5.9160000000000004</v>
      </c>
      <c r="G22" s="48">
        <f t="shared" si="1"/>
        <v>325.05462</v>
      </c>
      <c r="H22" s="41">
        <f t="shared" si="2"/>
        <v>328.33800000000002</v>
      </c>
    </row>
    <row r="23" spans="1:8">
      <c r="A23" s="26" t="s">
        <v>30</v>
      </c>
      <c r="B23" s="29">
        <v>90</v>
      </c>
      <c r="C23" s="19">
        <v>49.2</v>
      </c>
      <c r="D23" s="30">
        <v>55.7</v>
      </c>
      <c r="E23" s="36">
        <v>0.99</v>
      </c>
      <c r="F23" s="47">
        <f t="shared" si="0"/>
        <v>4.4279999999999999</v>
      </c>
      <c r="G23" s="48">
        <f t="shared" si="1"/>
        <v>244.173204</v>
      </c>
      <c r="H23" s="41">
        <f t="shared" si="2"/>
        <v>246.6396</v>
      </c>
    </row>
    <row r="24" spans="1:8">
      <c r="A24" s="26" t="s">
        <v>31</v>
      </c>
      <c r="B24" s="29">
        <v>80</v>
      </c>
      <c r="C24" s="19">
        <v>49.2</v>
      </c>
      <c r="D24" s="30">
        <v>55.7</v>
      </c>
      <c r="E24" s="36">
        <v>0.99</v>
      </c>
      <c r="F24" s="47">
        <f t="shared" si="0"/>
        <v>3.9359999999999999</v>
      </c>
      <c r="G24" s="48">
        <f t="shared" si="1"/>
        <v>217.04284800000002</v>
      </c>
      <c r="H24" s="41">
        <f t="shared" si="2"/>
        <v>219.23520000000002</v>
      </c>
    </row>
    <row r="25" spans="1:8">
      <c r="A25" s="26" t="s">
        <v>32</v>
      </c>
      <c r="B25" s="29">
        <v>110</v>
      </c>
      <c r="C25" s="19">
        <v>49.2</v>
      </c>
      <c r="D25" s="30">
        <v>55.7</v>
      </c>
      <c r="E25" s="36">
        <v>0.99</v>
      </c>
      <c r="F25" s="47">
        <f t="shared" si="0"/>
        <v>5.4119999999999999</v>
      </c>
      <c r="G25" s="48">
        <f t="shared" si="1"/>
        <v>298.43391600000001</v>
      </c>
      <c r="H25" s="41">
        <f t="shared" si="2"/>
        <v>301.44839999999999</v>
      </c>
    </row>
    <row r="26" spans="1:8">
      <c r="A26" s="26" t="s">
        <v>33</v>
      </c>
      <c r="B26" s="29">
        <v>100</v>
      </c>
      <c r="C26" s="19">
        <v>49.2</v>
      </c>
      <c r="D26" s="30">
        <v>55.7</v>
      </c>
      <c r="E26" s="36">
        <v>0.99</v>
      </c>
      <c r="F26" s="47">
        <f t="shared" si="0"/>
        <v>4.92</v>
      </c>
      <c r="G26" s="48">
        <f t="shared" si="1"/>
        <v>271.30356</v>
      </c>
      <c r="H26" s="41">
        <f t="shared" si="2"/>
        <v>274.04399999999998</v>
      </c>
    </row>
    <row r="27" spans="1:8">
      <c r="A27" s="26" t="s">
        <v>34</v>
      </c>
      <c r="B27" s="29">
        <v>120</v>
      </c>
      <c r="C27" s="19">
        <v>49.4</v>
      </c>
      <c r="D27" s="30">
        <v>55.7</v>
      </c>
      <c r="E27" s="36">
        <v>0.99</v>
      </c>
      <c r="F27" s="47">
        <f t="shared" si="0"/>
        <v>5.9279999999999999</v>
      </c>
      <c r="G27" s="48">
        <f t="shared" si="1"/>
        <v>326.88770400000004</v>
      </c>
      <c r="H27" s="41">
        <f t="shared" si="2"/>
        <v>330.18960000000004</v>
      </c>
    </row>
    <row r="28" spans="1:8">
      <c r="A28" s="26" t="s">
        <v>35</v>
      </c>
      <c r="B28" s="29">
        <v>90</v>
      </c>
      <c r="C28" s="19">
        <v>49.4</v>
      </c>
      <c r="D28" s="30">
        <v>55.7</v>
      </c>
      <c r="E28" s="36">
        <v>0.99</v>
      </c>
      <c r="F28" s="47">
        <f t="shared" si="0"/>
        <v>4.4459999999999997</v>
      </c>
      <c r="G28" s="48">
        <f t="shared" si="1"/>
        <v>245.16577799999999</v>
      </c>
      <c r="H28" s="41">
        <f t="shared" si="2"/>
        <v>247.6422</v>
      </c>
    </row>
    <row r="29" spans="1:8">
      <c r="A29" s="26" t="s">
        <v>36</v>
      </c>
      <c r="B29" s="29">
        <v>80</v>
      </c>
      <c r="C29" s="19">
        <v>49.4</v>
      </c>
      <c r="D29" s="30">
        <v>55.7</v>
      </c>
      <c r="E29" s="36">
        <v>0.99</v>
      </c>
      <c r="F29" s="47">
        <f t="shared" si="0"/>
        <v>3.952</v>
      </c>
      <c r="G29" s="48">
        <f t="shared" si="1"/>
        <v>217.92513600000001</v>
      </c>
      <c r="H29" s="41">
        <f t="shared" si="2"/>
        <v>220.12640000000002</v>
      </c>
    </row>
    <row r="30" spans="1:8">
      <c r="A30" s="26" t="s">
        <v>37</v>
      </c>
      <c r="B30" s="29">
        <v>110</v>
      </c>
      <c r="C30" s="19">
        <v>49.4</v>
      </c>
      <c r="D30" s="30">
        <v>55.7</v>
      </c>
      <c r="E30" s="36">
        <v>0.99</v>
      </c>
      <c r="F30" s="47">
        <f t="shared" si="0"/>
        <v>5.4340000000000002</v>
      </c>
      <c r="G30" s="48">
        <f t="shared" si="1"/>
        <v>299.64706200000001</v>
      </c>
      <c r="H30" s="41">
        <f t="shared" si="2"/>
        <v>302.67380000000003</v>
      </c>
    </row>
    <row r="31" spans="1:8">
      <c r="A31" s="26" t="s">
        <v>38</v>
      </c>
      <c r="B31" s="29">
        <v>100</v>
      </c>
      <c r="C31" s="19">
        <v>49.3</v>
      </c>
      <c r="D31" s="30">
        <v>55.8</v>
      </c>
      <c r="E31" s="36">
        <v>0.99</v>
      </c>
      <c r="F31" s="47">
        <f t="shared" si="0"/>
        <v>4.93</v>
      </c>
      <c r="G31" s="48">
        <f t="shared" si="1"/>
        <v>272.34305999999998</v>
      </c>
      <c r="H31" s="41">
        <f t="shared" si="2"/>
        <v>275.09399999999999</v>
      </c>
    </row>
    <row r="32" spans="1:8">
      <c r="A32" s="26" t="s">
        <v>39</v>
      </c>
      <c r="B32" s="29">
        <v>120</v>
      </c>
      <c r="C32" s="19">
        <v>49.3</v>
      </c>
      <c r="D32" s="30">
        <v>55.8</v>
      </c>
      <c r="E32" s="36">
        <v>0.99</v>
      </c>
      <c r="F32" s="47">
        <f t="shared" si="0"/>
        <v>5.9160000000000004</v>
      </c>
      <c r="G32" s="48">
        <f t="shared" si="1"/>
        <v>326.81167199999999</v>
      </c>
      <c r="H32" s="41">
        <f t="shared" si="2"/>
        <v>330.11279999999999</v>
      </c>
    </row>
    <row r="33" spans="1:8">
      <c r="A33" s="26" t="s">
        <v>40</v>
      </c>
      <c r="B33" s="29">
        <v>90</v>
      </c>
      <c r="C33" s="19">
        <v>49.3</v>
      </c>
      <c r="D33" s="30">
        <v>55.8</v>
      </c>
      <c r="E33" s="36">
        <v>0.99</v>
      </c>
      <c r="F33" s="47">
        <f t="shared" si="0"/>
        <v>4.4370000000000003</v>
      </c>
      <c r="G33" s="48">
        <f t="shared" si="1"/>
        <v>245.108754</v>
      </c>
      <c r="H33" s="41">
        <f t="shared" si="2"/>
        <v>247.58459999999999</v>
      </c>
    </row>
    <row r="34" spans="1:8">
      <c r="A34" s="26" t="s">
        <v>41</v>
      </c>
      <c r="B34" s="29">
        <v>80</v>
      </c>
      <c r="C34" s="19">
        <v>49.3</v>
      </c>
      <c r="D34" s="30">
        <v>55.8</v>
      </c>
      <c r="E34" s="36">
        <v>0.99</v>
      </c>
      <c r="F34" s="47">
        <f t="shared" si="0"/>
        <v>3.944</v>
      </c>
      <c r="G34" s="48">
        <f t="shared" si="1"/>
        <v>217.874448</v>
      </c>
      <c r="H34" s="41">
        <f t="shared" si="2"/>
        <v>220.0752</v>
      </c>
    </row>
    <row r="35" spans="1:8">
      <c r="A35" s="26" t="s">
        <v>42</v>
      </c>
      <c r="B35" s="29">
        <v>110</v>
      </c>
      <c r="C35" s="19">
        <v>49.5</v>
      </c>
      <c r="D35" s="30">
        <v>55.8</v>
      </c>
      <c r="E35" s="36">
        <v>0.99</v>
      </c>
      <c r="F35" s="47">
        <f t="shared" si="0"/>
        <v>5.4450000000000003</v>
      </c>
      <c r="G35" s="48">
        <f t="shared" si="1"/>
        <v>300.79268999999999</v>
      </c>
      <c r="H35" s="41">
        <f t="shared" si="2"/>
        <v>303.83100000000002</v>
      </c>
    </row>
    <row r="36" spans="1:8">
      <c r="A36" s="26" t="s">
        <v>43</v>
      </c>
      <c r="B36" s="29">
        <v>99</v>
      </c>
      <c r="C36" s="19">
        <v>49.5</v>
      </c>
      <c r="D36" s="30">
        <v>55.8</v>
      </c>
      <c r="E36" s="36">
        <v>0.99</v>
      </c>
      <c r="F36" s="47">
        <f t="shared" si="0"/>
        <v>4.9005000000000001</v>
      </c>
      <c r="G36" s="48">
        <f t="shared" si="1"/>
        <v>270.71342099999998</v>
      </c>
      <c r="H36" s="41">
        <f t="shared" si="2"/>
        <v>273.4479</v>
      </c>
    </row>
    <row r="37" spans="1:8">
      <c r="A37" s="26" t="s">
        <v>44</v>
      </c>
      <c r="B37" s="29">
        <v>100</v>
      </c>
      <c r="C37" s="19">
        <v>49.5</v>
      </c>
      <c r="D37" s="30">
        <v>55.8</v>
      </c>
      <c r="E37" s="36">
        <v>0.99</v>
      </c>
      <c r="F37" s="47">
        <f t="shared" si="0"/>
        <v>4.95</v>
      </c>
      <c r="G37" s="48">
        <f t="shared" si="1"/>
        <v>273.4479</v>
      </c>
      <c r="H37" s="41">
        <f t="shared" si="2"/>
        <v>276.20999999999998</v>
      </c>
    </row>
    <row r="38" spans="1:8">
      <c r="A38" s="26" t="s">
        <v>45</v>
      </c>
      <c r="B38" s="29">
        <v>120</v>
      </c>
      <c r="C38" s="19">
        <v>49.5</v>
      </c>
      <c r="D38" s="30">
        <v>55.8</v>
      </c>
      <c r="E38" s="36">
        <v>0.99</v>
      </c>
      <c r="F38" s="47">
        <f t="shared" si="0"/>
        <v>5.94</v>
      </c>
      <c r="G38" s="48">
        <f t="shared" si="1"/>
        <v>328.13747999999998</v>
      </c>
      <c r="H38" s="41">
        <f t="shared" si="2"/>
        <v>331.452</v>
      </c>
    </row>
    <row r="39" spans="1:8">
      <c r="A39" s="26" t="s">
        <v>46</v>
      </c>
      <c r="B39" s="29">
        <v>90</v>
      </c>
      <c r="C39" s="19">
        <v>49.2</v>
      </c>
      <c r="D39" s="60">
        <v>55</v>
      </c>
      <c r="E39" s="36">
        <v>0.99</v>
      </c>
      <c r="F39" s="47">
        <f t="shared" ref="F39:F58" si="3">B39*C39/1000</f>
        <v>4.4279999999999999</v>
      </c>
      <c r="G39" s="48">
        <f t="shared" ref="G39:G70" si="4">F39*D39*E39</f>
        <v>241.10459999999998</v>
      </c>
      <c r="H39" s="41">
        <f t="shared" ref="H39:H58" si="5">F39*D39</f>
        <v>243.54</v>
      </c>
    </row>
    <row r="40" spans="1:8">
      <c r="A40" s="26" t="s">
        <v>47</v>
      </c>
      <c r="B40" s="29">
        <v>80</v>
      </c>
      <c r="C40" s="19">
        <v>49.2</v>
      </c>
      <c r="D40" s="60">
        <v>55</v>
      </c>
      <c r="E40" s="36">
        <v>0.99</v>
      </c>
      <c r="F40" s="47">
        <f t="shared" si="3"/>
        <v>3.9359999999999999</v>
      </c>
      <c r="G40" s="48">
        <f t="shared" si="4"/>
        <v>214.31519999999998</v>
      </c>
      <c r="H40" s="41">
        <f t="shared" si="5"/>
        <v>216.48</v>
      </c>
    </row>
    <row r="41" spans="1:8">
      <c r="A41" s="26" t="s">
        <v>48</v>
      </c>
      <c r="B41" s="29">
        <v>110</v>
      </c>
      <c r="C41" s="19">
        <v>49.2</v>
      </c>
      <c r="D41" s="60">
        <v>55</v>
      </c>
      <c r="E41" s="36">
        <v>0.99</v>
      </c>
      <c r="F41" s="47">
        <f t="shared" si="3"/>
        <v>5.4119999999999999</v>
      </c>
      <c r="G41" s="48">
        <f t="shared" si="4"/>
        <v>294.68339999999995</v>
      </c>
      <c r="H41" s="41">
        <f t="shared" si="5"/>
        <v>297.65999999999997</v>
      </c>
    </row>
    <row r="42" spans="1:8">
      <c r="A42" s="26" t="s">
        <v>49</v>
      </c>
      <c r="B42" s="29">
        <v>100</v>
      </c>
      <c r="C42" s="19">
        <v>49.2</v>
      </c>
      <c r="D42" s="60">
        <v>55</v>
      </c>
      <c r="E42" s="36">
        <v>0.99</v>
      </c>
      <c r="F42" s="47">
        <f t="shared" si="3"/>
        <v>4.92</v>
      </c>
      <c r="G42" s="48">
        <f t="shared" si="4"/>
        <v>267.89400000000001</v>
      </c>
      <c r="H42" s="41">
        <f t="shared" si="5"/>
        <v>270.60000000000002</v>
      </c>
    </row>
    <row r="43" spans="1:8">
      <c r="A43" s="26" t="s">
        <v>50</v>
      </c>
      <c r="B43" s="29">
        <v>120</v>
      </c>
      <c r="C43" s="19">
        <v>49.4</v>
      </c>
      <c r="D43" s="60">
        <v>55</v>
      </c>
      <c r="E43" s="36">
        <v>0.99</v>
      </c>
      <c r="F43" s="47">
        <f t="shared" si="3"/>
        <v>5.9279999999999999</v>
      </c>
      <c r="G43" s="48">
        <f t="shared" si="4"/>
        <v>322.77960000000002</v>
      </c>
      <c r="H43" s="41">
        <f t="shared" si="5"/>
        <v>326.04000000000002</v>
      </c>
    </row>
    <row r="44" spans="1:8">
      <c r="A44" s="26" t="s">
        <v>51</v>
      </c>
      <c r="B44" s="29">
        <v>90</v>
      </c>
      <c r="C44" s="19">
        <v>49.4</v>
      </c>
      <c r="D44" s="60">
        <v>55</v>
      </c>
      <c r="E44" s="36">
        <v>0.99</v>
      </c>
      <c r="F44" s="47">
        <f t="shared" si="3"/>
        <v>4.4459999999999997</v>
      </c>
      <c r="G44" s="48">
        <f t="shared" si="4"/>
        <v>242.08469999999997</v>
      </c>
      <c r="H44" s="41">
        <f t="shared" si="5"/>
        <v>244.52999999999997</v>
      </c>
    </row>
    <row r="45" spans="1:8">
      <c r="A45" s="26" t="s">
        <v>52</v>
      </c>
      <c r="B45" s="29">
        <v>80</v>
      </c>
      <c r="C45" s="19">
        <v>49.4</v>
      </c>
      <c r="D45" s="60">
        <v>55</v>
      </c>
      <c r="E45" s="36">
        <v>0.99</v>
      </c>
      <c r="F45" s="47">
        <f t="shared" si="3"/>
        <v>3.952</v>
      </c>
      <c r="G45" s="48">
        <f t="shared" si="4"/>
        <v>215.18639999999999</v>
      </c>
      <c r="H45" s="41">
        <f t="shared" si="5"/>
        <v>217.35999999999999</v>
      </c>
    </row>
    <row r="46" spans="1:8">
      <c r="A46" s="26" t="s">
        <v>53</v>
      </c>
      <c r="B46" s="29">
        <v>110</v>
      </c>
      <c r="C46" s="19">
        <v>49.4</v>
      </c>
      <c r="D46" s="60">
        <v>55</v>
      </c>
      <c r="E46" s="36">
        <v>0.99</v>
      </c>
      <c r="F46" s="47">
        <f t="shared" si="3"/>
        <v>5.4340000000000002</v>
      </c>
      <c r="G46" s="48">
        <f t="shared" si="4"/>
        <v>295.88130000000001</v>
      </c>
      <c r="H46" s="41">
        <f t="shared" si="5"/>
        <v>298.87</v>
      </c>
    </row>
    <row r="47" spans="1:8">
      <c r="A47" s="26" t="s">
        <v>54</v>
      </c>
      <c r="B47" s="29">
        <v>100</v>
      </c>
      <c r="C47" s="19">
        <v>49.3</v>
      </c>
      <c r="D47" s="30">
        <v>55.7</v>
      </c>
      <c r="E47" s="36">
        <v>0.99</v>
      </c>
      <c r="F47" s="47">
        <f t="shared" si="3"/>
        <v>4.93</v>
      </c>
      <c r="G47" s="48">
        <f t="shared" si="4"/>
        <v>271.85498999999999</v>
      </c>
      <c r="H47" s="41">
        <f t="shared" si="5"/>
        <v>274.601</v>
      </c>
    </row>
    <row r="48" spans="1:8">
      <c r="A48" s="26" t="s">
        <v>55</v>
      </c>
      <c r="B48" s="29">
        <v>120</v>
      </c>
      <c r="C48" s="19">
        <v>49.3</v>
      </c>
      <c r="D48" s="30">
        <v>55.7</v>
      </c>
      <c r="E48" s="36">
        <v>0.99</v>
      </c>
      <c r="F48" s="47">
        <f t="shared" si="3"/>
        <v>5.9160000000000004</v>
      </c>
      <c r="G48" s="48">
        <f t="shared" si="4"/>
        <v>326.22598800000003</v>
      </c>
      <c r="H48" s="41">
        <f t="shared" si="5"/>
        <v>329.52120000000002</v>
      </c>
    </row>
    <row r="49" spans="1:9">
      <c r="A49" s="26" t="s">
        <v>56</v>
      </c>
      <c r="B49" s="29">
        <v>100</v>
      </c>
      <c r="C49" s="19">
        <v>49.3</v>
      </c>
      <c r="D49" s="30">
        <v>55.7</v>
      </c>
      <c r="E49" s="36">
        <v>0.99</v>
      </c>
      <c r="F49" s="47">
        <f t="shared" si="3"/>
        <v>4.93</v>
      </c>
      <c r="G49" s="48">
        <f t="shared" si="4"/>
        <v>271.85498999999999</v>
      </c>
      <c r="H49" s="41">
        <f t="shared" si="5"/>
        <v>274.601</v>
      </c>
    </row>
    <row r="50" spans="1:9">
      <c r="A50" s="26" t="s">
        <v>57</v>
      </c>
      <c r="B50" s="29">
        <v>120</v>
      </c>
      <c r="C50" s="19">
        <v>49.3</v>
      </c>
      <c r="D50" s="30">
        <v>55.7</v>
      </c>
      <c r="E50" s="36">
        <v>0.99</v>
      </c>
      <c r="F50" s="47">
        <f t="shared" si="3"/>
        <v>5.9160000000000004</v>
      </c>
      <c r="G50" s="48">
        <f t="shared" si="4"/>
        <v>326.22598800000003</v>
      </c>
      <c r="H50" s="41">
        <f t="shared" si="5"/>
        <v>329.52120000000002</v>
      </c>
    </row>
    <row r="51" spans="1:9">
      <c r="A51" s="26" t="s">
        <v>58</v>
      </c>
      <c r="B51" s="29">
        <v>90</v>
      </c>
      <c r="C51" s="19">
        <v>49.1</v>
      </c>
      <c r="D51" s="30">
        <v>55.7</v>
      </c>
      <c r="E51" s="36">
        <v>0.99</v>
      </c>
      <c r="F51" s="47">
        <f t="shared" si="3"/>
        <v>4.4189999999999996</v>
      </c>
      <c r="G51" s="48">
        <f t="shared" si="4"/>
        <v>243.67691699999997</v>
      </c>
      <c r="H51" s="41">
        <f t="shared" si="5"/>
        <v>246.13829999999999</v>
      </c>
    </row>
    <row r="52" spans="1:9">
      <c r="A52" s="26" t="s">
        <v>59</v>
      </c>
      <c r="B52" s="29">
        <v>80</v>
      </c>
      <c r="C52" s="19">
        <v>49.1</v>
      </c>
      <c r="D52" s="30">
        <v>55.7</v>
      </c>
      <c r="E52" s="36">
        <v>0.99</v>
      </c>
      <c r="F52" s="47">
        <f t="shared" si="3"/>
        <v>3.9279999999999999</v>
      </c>
      <c r="G52" s="48">
        <f t="shared" si="4"/>
        <v>216.60170400000001</v>
      </c>
      <c r="H52" s="41">
        <f t="shared" si="5"/>
        <v>218.78960000000001</v>
      </c>
    </row>
    <row r="53" spans="1:9">
      <c r="A53" s="26" t="s">
        <v>60</v>
      </c>
      <c r="B53" s="29">
        <v>110</v>
      </c>
      <c r="C53" s="19">
        <v>49.1</v>
      </c>
      <c r="D53" s="30">
        <v>55.7</v>
      </c>
      <c r="E53" s="36">
        <v>0.99</v>
      </c>
      <c r="F53" s="47">
        <f t="shared" si="3"/>
        <v>5.4009999999999998</v>
      </c>
      <c r="G53" s="48">
        <f t="shared" si="4"/>
        <v>297.82734300000004</v>
      </c>
      <c r="H53" s="41">
        <f t="shared" si="5"/>
        <v>300.83570000000003</v>
      </c>
    </row>
    <row r="54" spans="1:9">
      <c r="A54" s="26" t="s">
        <v>61</v>
      </c>
      <c r="B54" s="29">
        <v>100</v>
      </c>
      <c r="C54" s="19">
        <v>49.1</v>
      </c>
      <c r="D54" s="30">
        <v>55.7</v>
      </c>
      <c r="E54" s="36">
        <v>0.99</v>
      </c>
      <c r="F54" s="47">
        <f t="shared" si="3"/>
        <v>4.91</v>
      </c>
      <c r="G54" s="48">
        <f t="shared" si="4"/>
        <v>270.75213000000002</v>
      </c>
      <c r="H54" s="41">
        <f t="shared" si="5"/>
        <v>273.48700000000002</v>
      </c>
    </row>
    <row r="55" spans="1:9">
      <c r="A55" s="26" t="s">
        <v>62</v>
      </c>
      <c r="B55" s="29">
        <v>120</v>
      </c>
      <c r="C55" s="19">
        <v>49.4</v>
      </c>
      <c r="D55" s="30">
        <v>55.8</v>
      </c>
      <c r="E55" s="36">
        <v>0.99</v>
      </c>
      <c r="F55" s="47">
        <f t="shared" si="3"/>
        <v>5.9279999999999999</v>
      </c>
      <c r="G55" s="48">
        <f t="shared" si="4"/>
        <v>327.47457600000001</v>
      </c>
      <c r="H55" s="41">
        <f t="shared" si="5"/>
        <v>330.7824</v>
      </c>
    </row>
    <row r="56" spans="1:9">
      <c r="A56" s="26" t="s">
        <v>63</v>
      </c>
      <c r="B56" s="29">
        <v>110</v>
      </c>
      <c r="C56" s="19">
        <v>49.4</v>
      </c>
      <c r="D56" s="30">
        <v>55.8</v>
      </c>
      <c r="E56" s="36">
        <v>0.99</v>
      </c>
      <c r="F56" s="47">
        <f t="shared" si="3"/>
        <v>5.4340000000000002</v>
      </c>
      <c r="G56" s="48">
        <f t="shared" si="4"/>
        <v>300.18502799999999</v>
      </c>
      <c r="H56" s="41">
        <f t="shared" si="5"/>
        <v>303.21719999999999</v>
      </c>
    </row>
    <row r="57" spans="1:9">
      <c r="A57" s="26" t="s">
        <v>64</v>
      </c>
      <c r="B57" s="29">
        <v>100</v>
      </c>
      <c r="C57" s="19">
        <v>49.4</v>
      </c>
      <c r="D57" s="30">
        <v>55.8</v>
      </c>
      <c r="E57" s="36">
        <v>0.99</v>
      </c>
      <c r="F57" s="47">
        <f t="shared" si="3"/>
        <v>4.9400000000000004</v>
      </c>
      <c r="G57" s="48">
        <f t="shared" si="4"/>
        <v>272.89547999999996</v>
      </c>
      <c r="H57" s="41">
        <f t="shared" si="5"/>
        <v>275.65199999999999</v>
      </c>
    </row>
    <row r="58" spans="1:9" s="4" customFormat="1" ht="15.75" thickBot="1">
      <c r="A58" s="27" t="s">
        <v>65</v>
      </c>
      <c r="B58" s="31">
        <v>100</v>
      </c>
      <c r="C58" s="21">
        <v>49.4</v>
      </c>
      <c r="D58" s="32">
        <v>55.8</v>
      </c>
      <c r="E58" s="37">
        <v>0.99</v>
      </c>
      <c r="F58" s="49">
        <f t="shared" si="3"/>
        <v>4.9400000000000004</v>
      </c>
      <c r="G58" s="50">
        <f t="shared" si="4"/>
        <v>272.89547999999996</v>
      </c>
      <c r="H58" s="42">
        <f t="shared" si="5"/>
        <v>275.65199999999999</v>
      </c>
    </row>
    <row r="61" spans="1:9">
      <c r="A61" s="5"/>
      <c r="B61" s="13"/>
      <c r="C61" s="13"/>
      <c r="D61" s="13"/>
      <c r="E61" s="13"/>
      <c r="F61" s="8"/>
      <c r="G61" s="16"/>
      <c r="H61" s="6"/>
      <c r="I61" s="7"/>
    </row>
    <row r="62" spans="1:9">
      <c r="A62" s="3"/>
    </row>
    <row r="63" spans="1:9">
      <c r="A63" s="1"/>
    </row>
    <row r="64" spans="1:9">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
      <c r="A97" s="1"/>
    </row>
    <row r="98" spans="1:1">
      <c r="A98" s="1"/>
    </row>
    <row r="99" spans="1:1">
      <c r="A99" s="1"/>
    </row>
    <row r="100" spans="1:1">
      <c r="A100" s="1"/>
    </row>
    <row r="101" spans="1:1">
      <c r="A101" s="1"/>
    </row>
    <row r="102" spans="1:1">
      <c r="A102" s="1"/>
    </row>
    <row r="103" spans="1:1">
      <c r="A103" s="1"/>
    </row>
    <row r="104" spans="1:1">
      <c r="A104" s="1"/>
    </row>
    <row r="105" spans="1:1">
      <c r="A105" s="1"/>
    </row>
    <row r="106" spans="1:1">
      <c r="A106" s="1"/>
    </row>
    <row r="107" spans="1:1">
      <c r="A107" s="1"/>
    </row>
    <row r="108" spans="1:1">
      <c r="A108" s="1"/>
    </row>
    <row r="109" spans="1:1">
      <c r="A109" s="1"/>
    </row>
    <row r="110" spans="1:1">
      <c r="A110" s="1"/>
    </row>
    <row r="111" spans="1:1">
      <c r="A111" s="1"/>
    </row>
    <row r="112" spans="1:1">
      <c r="A112" s="1"/>
    </row>
    <row r="113" spans="1:1">
      <c r="A113" s="1"/>
    </row>
    <row r="114" spans="1:1">
      <c r="A114" s="1"/>
    </row>
    <row r="115" spans="1:1">
      <c r="A115" s="1"/>
    </row>
    <row r="116" spans="1:1">
      <c r="A116" s="1"/>
    </row>
    <row r="117" spans="1:1">
      <c r="A117" s="1"/>
    </row>
    <row r="118" spans="1:1">
      <c r="A118" s="1"/>
    </row>
    <row r="119" spans="1:1">
      <c r="A119" s="1"/>
    </row>
    <row r="120" spans="1:1">
      <c r="A120" s="1"/>
    </row>
    <row r="121" spans="1:1">
      <c r="A121" s="1"/>
    </row>
    <row r="122" spans="1:1">
      <c r="A122" s="1"/>
    </row>
    <row r="123" spans="1:1">
      <c r="A123" s="1"/>
    </row>
    <row r="124" spans="1:1">
      <c r="A124" s="1"/>
    </row>
    <row r="125" spans="1:1">
      <c r="A125" s="1"/>
    </row>
    <row r="126" spans="1:1">
      <c r="A126" s="1"/>
    </row>
    <row r="127" spans="1:1">
      <c r="A127" s="1"/>
    </row>
    <row r="128" spans="1:1">
      <c r="A128" s="1"/>
    </row>
    <row r="129" spans="1:1">
      <c r="A129" s="1"/>
    </row>
    <row r="130" spans="1:1">
      <c r="A130" s="1"/>
    </row>
    <row r="131" spans="1:1">
      <c r="A131" s="1"/>
    </row>
    <row r="132" spans="1:1">
      <c r="A132" s="1"/>
    </row>
    <row r="133" spans="1:1">
      <c r="A133" s="1"/>
    </row>
    <row r="134" spans="1:1">
      <c r="A134" s="1"/>
    </row>
    <row r="135" spans="1:1">
      <c r="A135" s="1"/>
    </row>
    <row r="136" spans="1:1">
      <c r="A136" s="1"/>
    </row>
    <row r="137" spans="1:1">
      <c r="A137" s="1"/>
    </row>
    <row r="138" spans="1:1">
      <c r="A138" s="1"/>
    </row>
    <row r="139" spans="1:1">
      <c r="A139" s="1"/>
    </row>
    <row r="140" spans="1:1">
      <c r="A140" s="1"/>
    </row>
    <row r="141" spans="1:1">
      <c r="A141" s="1"/>
    </row>
    <row r="142" spans="1:1">
      <c r="A142" s="1"/>
    </row>
    <row r="143" spans="1:1">
      <c r="A143" s="1"/>
    </row>
    <row r="144" spans="1:1">
      <c r="A144" s="1"/>
    </row>
    <row r="145" spans="1:1">
      <c r="A145" s="1"/>
    </row>
    <row r="146" spans="1:1">
      <c r="A146" s="1"/>
    </row>
    <row r="147" spans="1:1">
      <c r="A147" s="1"/>
    </row>
    <row r="148" spans="1:1">
      <c r="A148" s="1"/>
    </row>
    <row r="149" spans="1:1">
      <c r="A149" s="1"/>
    </row>
    <row r="150" spans="1:1">
      <c r="A150" s="1"/>
    </row>
    <row r="151" spans="1:1">
      <c r="A151" s="1"/>
    </row>
    <row r="152" spans="1:1">
      <c r="A152" s="1"/>
    </row>
    <row r="153" spans="1:1">
      <c r="A153" s="1"/>
    </row>
    <row r="154" spans="1:1">
      <c r="A154" s="1"/>
    </row>
    <row r="155" spans="1:1">
      <c r="A155" s="1"/>
    </row>
    <row r="156" spans="1:1">
      <c r="A156" s="1"/>
    </row>
    <row r="157" spans="1:1">
      <c r="A157" s="1"/>
    </row>
    <row r="158" spans="1:1">
      <c r="A158" s="1"/>
    </row>
    <row r="159" spans="1:1">
      <c r="A159" s="1"/>
    </row>
    <row r="160" spans="1:1">
      <c r="A160" s="1"/>
    </row>
    <row r="161" spans="1:1">
      <c r="A161" s="1"/>
    </row>
    <row r="162" spans="1:1">
      <c r="A162" s="1"/>
    </row>
    <row r="163" spans="1:1">
      <c r="A163" s="1"/>
    </row>
    <row r="164" spans="1:1">
      <c r="A164" s="1"/>
    </row>
    <row r="165" spans="1:1">
      <c r="A165" s="1"/>
    </row>
    <row r="166" spans="1:1">
      <c r="A166" s="1"/>
    </row>
    <row r="167" spans="1:1">
      <c r="A167" s="1"/>
    </row>
    <row r="168" spans="1:1">
      <c r="A168" s="1"/>
    </row>
    <row r="169" spans="1:1">
      <c r="A169" s="1"/>
    </row>
    <row r="170" spans="1:1">
      <c r="A170" s="1"/>
    </row>
    <row r="171" spans="1:1">
      <c r="A171" s="1"/>
    </row>
    <row r="172" spans="1:1">
      <c r="A172" s="1"/>
    </row>
    <row r="173" spans="1:1">
      <c r="A173" s="1"/>
    </row>
    <row r="174" spans="1:1">
      <c r="A174" s="1"/>
    </row>
    <row r="175" spans="1:1">
      <c r="A175" s="1"/>
    </row>
    <row r="176" spans="1:1">
      <c r="A176" s="1"/>
    </row>
    <row r="177" spans="1:1">
      <c r="A177" s="1"/>
    </row>
    <row r="178" spans="1:1">
      <c r="A178" s="1"/>
    </row>
    <row r="179" spans="1:1">
      <c r="A179" s="1"/>
    </row>
    <row r="180" spans="1:1">
      <c r="A180" s="1"/>
    </row>
    <row r="181" spans="1:1">
      <c r="A181" s="1"/>
    </row>
    <row r="182" spans="1:1">
      <c r="A182" s="1"/>
    </row>
    <row r="183" spans="1:1">
      <c r="A183" s="1"/>
    </row>
    <row r="184" spans="1:1">
      <c r="A184" s="1"/>
    </row>
    <row r="185" spans="1:1">
      <c r="A185" s="1"/>
    </row>
    <row r="186" spans="1:1">
      <c r="A186" s="1"/>
    </row>
    <row r="187" spans="1:1">
      <c r="A187" s="1"/>
    </row>
    <row r="188" spans="1:1">
      <c r="A188" s="1"/>
    </row>
    <row r="189" spans="1:1">
      <c r="A189" s="1"/>
    </row>
    <row r="190" spans="1:1">
      <c r="A190" s="1"/>
    </row>
    <row r="191" spans="1:1">
      <c r="A191" s="1"/>
    </row>
    <row r="192" spans="1:1">
      <c r="A192" s="1"/>
    </row>
    <row r="193" spans="1:1">
      <c r="A193" s="1"/>
    </row>
    <row r="194" spans="1:1">
      <c r="A194" s="1"/>
    </row>
    <row r="195" spans="1:1">
      <c r="A195" s="1"/>
    </row>
    <row r="196" spans="1:1">
      <c r="A196" s="1"/>
    </row>
    <row r="197" spans="1:1">
      <c r="A197" s="1"/>
    </row>
    <row r="198" spans="1:1">
      <c r="A198" s="1"/>
    </row>
    <row r="199" spans="1:1">
      <c r="A199" s="1"/>
    </row>
    <row r="200" spans="1:1">
      <c r="A200" s="1"/>
    </row>
    <row r="201" spans="1:1">
      <c r="A201" s="1"/>
    </row>
    <row r="202" spans="1:1">
      <c r="A202" s="1"/>
    </row>
    <row r="203" spans="1:1">
      <c r="A203" s="1"/>
    </row>
    <row r="204" spans="1:1">
      <c r="A204" s="1"/>
    </row>
    <row r="205" spans="1:1">
      <c r="A205" s="1"/>
    </row>
    <row r="206" spans="1:1">
      <c r="A206" s="1"/>
    </row>
    <row r="207" spans="1:1">
      <c r="A207" s="1"/>
    </row>
    <row r="208" spans="1:1">
      <c r="A208" s="1"/>
    </row>
    <row r="209" spans="1:1">
      <c r="A209" s="1"/>
    </row>
    <row r="210" spans="1:1">
      <c r="A210" s="1"/>
    </row>
    <row r="211" spans="1:1">
      <c r="A211" s="1"/>
    </row>
    <row r="212" spans="1:1">
      <c r="A212" s="1"/>
    </row>
    <row r="213" spans="1:1">
      <c r="A213" s="1"/>
    </row>
    <row r="214" spans="1:1">
      <c r="A214" s="1"/>
    </row>
    <row r="215" spans="1:1">
      <c r="A215" s="1"/>
    </row>
    <row r="216" spans="1:1">
      <c r="A216" s="1"/>
    </row>
    <row r="217" spans="1:1">
      <c r="A217" s="1"/>
    </row>
    <row r="218" spans="1:1">
      <c r="A218" s="1"/>
    </row>
    <row r="219" spans="1:1">
      <c r="A219" s="1"/>
    </row>
    <row r="220" spans="1:1">
      <c r="A220" s="1"/>
    </row>
    <row r="221" spans="1:1">
      <c r="A221" s="1"/>
    </row>
    <row r="222" spans="1:1">
      <c r="A222" s="1"/>
    </row>
    <row r="223" spans="1:1">
      <c r="A223" s="1"/>
    </row>
    <row r="224" spans="1:1">
      <c r="A224" s="1"/>
    </row>
    <row r="225" spans="1:1">
      <c r="A225" s="1"/>
    </row>
    <row r="226" spans="1:1">
      <c r="A226" s="1"/>
    </row>
    <row r="227" spans="1:1">
      <c r="A227" s="1"/>
    </row>
    <row r="228" spans="1:1">
      <c r="A228" s="1"/>
    </row>
    <row r="229" spans="1:1">
      <c r="A229" s="1"/>
    </row>
    <row r="230" spans="1:1">
      <c r="A230" s="1"/>
    </row>
    <row r="231" spans="1:1">
      <c r="A231" s="1"/>
    </row>
    <row r="232" spans="1:1">
      <c r="A232" s="1"/>
    </row>
    <row r="233" spans="1:1">
      <c r="A233" s="1"/>
    </row>
    <row r="234" spans="1:1">
      <c r="A234" s="1"/>
    </row>
    <row r="235" spans="1:1">
      <c r="A235" s="1"/>
    </row>
    <row r="236" spans="1:1">
      <c r="A236" s="1"/>
    </row>
    <row r="237" spans="1:1">
      <c r="A237" s="1"/>
    </row>
    <row r="238" spans="1:1">
      <c r="A238" s="1"/>
    </row>
    <row r="239" spans="1:1">
      <c r="A239" s="1"/>
    </row>
    <row r="240" spans="1:1">
      <c r="A240" s="1"/>
    </row>
    <row r="241" spans="1:1">
      <c r="A241" s="1"/>
    </row>
    <row r="242" spans="1:1">
      <c r="A242" s="1"/>
    </row>
    <row r="243" spans="1:1">
      <c r="A243" s="1"/>
    </row>
    <row r="244" spans="1:1">
      <c r="A244" s="1"/>
    </row>
    <row r="245" spans="1:1">
      <c r="A245" s="1"/>
    </row>
    <row r="246" spans="1:1">
      <c r="A246" s="1"/>
    </row>
    <row r="247" spans="1:1">
      <c r="A247" s="1"/>
    </row>
    <row r="248" spans="1:1">
      <c r="A248" s="1"/>
    </row>
    <row r="249" spans="1:1">
      <c r="A249" s="1"/>
    </row>
    <row r="250" spans="1:1">
      <c r="A250" s="1"/>
    </row>
    <row r="251" spans="1:1">
      <c r="A251" s="1"/>
    </row>
    <row r="252" spans="1:1">
      <c r="A252" s="1"/>
    </row>
    <row r="253" spans="1:1">
      <c r="A253" s="1"/>
    </row>
    <row r="254" spans="1:1">
      <c r="A254" s="1"/>
    </row>
    <row r="255" spans="1:1">
      <c r="A255" s="1"/>
    </row>
    <row r="256" spans="1:1">
      <c r="A256" s="1"/>
    </row>
    <row r="257" spans="1:1">
      <c r="A257" s="1"/>
    </row>
    <row r="258" spans="1:1">
      <c r="A258" s="1"/>
    </row>
    <row r="259" spans="1:1">
      <c r="A259" s="1"/>
    </row>
    <row r="260" spans="1:1">
      <c r="A260" s="1"/>
    </row>
    <row r="261" spans="1:1">
      <c r="A261" s="1"/>
    </row>
    <row r="262" spans="1:1">
      <c r="A262" s="1"/>
    </row>
    <row r="263" spans="1:1">
      <c r="A263" s="1"/>
    </row>
    <row r="264" spans="1:1">
      <c r="A264" s="1"/>
    </row>
    <row r="265" spans="1:1">
      <c r="A265" s="1"/>
    </row>
    <row r="266" spans="1:1">
      <c r="A266" s="1"/>
    </row>
    <row r="267" spans="1:1">
      <c r="A267" s="1"/>
    </row>
    <row r="268" spans="1:1">
      <c r="A268" s="1"/>
    </row>
    <row r="269" spans="1:1">
      <c r="A269" s="1"/>
    </row>
    <row r="270" spans="1:1">
      <c r="A270" s="1"/>
    </row>
    <row r="271" spans="1:1">
      <c r="A271" s="1"/>
    </row>
    <row r="272" spans="1:1">
      <c r="A272" s="1"/>
    </row>
    <row r="273" spans="1:1">
      <c r="A273" s="1"/>
    </row>
    <row r="274" spans="1:1">
      <c r="A274" s="1"/>
    </row>
    <row r="275" spans="1:1">
      <c r="A275" s="1"/>
    </row>
    <row r="276" spans="1:1">
      <c r="A276" s="1"/>
    </row>
    <row r="277" spans="1:1">
      <c r="A277" s="1"/>
    </row>
    <row r="278" spans="1:1">
      <c r="A278" s="1"/>
    </row>
    <row r="279" spans="1:1">
      <c r="A279" s="1"/>
    </row>
    <row r="280" spans="1:1">
      <c r="A280" s="1"/>
    </row>
    <row r="281" spans="1:1">
      <c r="A281" s="1"/>
    </row>
    <row r="282" spans="1:1">
      <c r="A282" s="1"/>
    </row>
    <row r="283" spans="1:1">
      <c r="A283" s="1"/>
    </row>
    <row r="284" spans="1:1">
      <c r="A284" s="1"/>
    </row>
    <row r="285" spans="1:1">
      <c r="A285" s="1"/>
    </row>
    <row r="286" spans="1:1">
      <c r="A286" s="1"/>
    </row>
    <row r="287" spans="1:1">
      <c r="A287" s="1"/>
    </row>
    <row r="288" spans="1:1">
      <c r="A288" s="1"/>
    </row>
    <row r="289" spans="1:1">
      <c r="A289" s="1"/>
    </row>
    <row r="290" spans="1:1">
      <c r="A290" s="1"/>
    </row>
    <row r="291" spans="1:1">
      <c r="A291" s="1"/>
    </row>
    <row r="292" spans="1:1">
      <c r="A292" s="1"/>
    </row>
    <row r="293" spans="1:1">
      <c r="A293" s="1"/>
    </row>
    <row r="294" spans="1:1">
      <c r="A294" s="1"/>
    </row>
    <row r="295" spans="1:1">
      <c r="A295" s="1"/>
    </row>
    <row r="296" spans="1:1">
      <c r="A296" s="1"/>
    </row>
    <row r="297" spans="1:1">
      <c r="A297" s="1"/>
    </row>
    <row r="298" spans="1:1">
      <c r="A298" s="1"/>
    </row>
    <row r="299" spans="1:1">
      <c r="A299" s="1"/>
    </row>
    <row r="300" spans="1:1">
      <c r="A300" s="1"/>
    </row>
    <row r="301" spans="1:1">
      <c r="A301" s="1"/>
    </row>
    <row r="302" spans="1:1">
      <c r="A302" s="1"/>
    </row>
    <row r="303" spans="1:1">
      <c r="A303" s="1"/>
    </row>
    <row r="304" spans="1:1">
      <c r="A304" s="1"/>
    </row>
    <row r="305" spans="1:1">
      <c r="A305" s="1"/>
    </row>
    <row r="306" spans="1:1">
      <c r="A306" s="1"/>
    </row>
    <row r="307" spans="1:1">
      <c r="A307" s="1"/>
    </row>
    <row r="308" spans="1:1">
      <c r="A308" s="1"/>
    </row>
    <row r="309" spans="1:1">
      <c r="A309" s="1"/>
    </row>
    <row r="310" spans="1:1">
      <c r="A310" s="1"/>
    </row>
    <row r="311" spans="1:1">
      <c r="A311" s="1"/>
    </row>
    <row r="312" spans="1:1">
      <c r="A312" s="1"/>
    </row>
    <row r="313" spans="1:1">
      <c r="A313" s="1"/>
    </row>
    <row r="314" spans="1:1">
      <c r="A314" s="1"/>
    </row>
    <row r="315" spans="1:1">
      <c r="A315" s="1"/>
    </row>
    <row r="316" spans="1:1">
      <c r="A316" s="1"/>
    </row>
    <row r="317" spans="1:1">
      <c r="A317" s="1"/>
    </row>
    <row r="318" spans="1:1">
      <c r="A318" s="1"/>
    </row>
    <row r="319" spans="1:1">
      <c r="A319" s="1"/>
    </row>
    <row r="320" spans="1:1">
      <c r="A320" s="1"/>
    </row>
    <row r="321" spans="1:1">
      <c r="A321" s="1"/>
    </row>
    <row r="322" spans="1:1">
      <c r="A322" s="1"/>
    </row>
    <row r="323" spans="1:1">
      <c r="A323" s="1"/>
    </row>
    <row r="324" spans="1:1">
      <c r="A324" s="1"/>
    </row>
    <row r="325" spans="1:1">
      <c r="A325" s="1"/>
    </row>
    <row r="326" spans="1:1">
      <c r="A326" s="1"/>
    </row>
    <row r="327" spans="1:1">
      <c r="A327" s="1"/>
    </row>
    <row r="328" spans="1:1">
      <c r="A328" s="1"/>
    </row>
    <row r="329" spans="1:1">
      <c r="A329" s="1"/>
    </row>
    <row r="330" spans="1:1">
      <c r="A330" s="1"/>
    </row>
    <row r="331" spans="1:1">
      <c r="A331" s="1"/>
    </row>
    <row r="332" spans="1:1">
      <c r="A332" s="1"/>
    </row>
    <row r="333" spans="1:1">
      <c r="A333" s="1"/>
    </row>
    <row r="334" spans="1:1">
      <c r="A334" s="1"/>
    </row>
    <row r="335" spans="1:1">
      <c r="A335" s="1"/>
    </row>
    <row r="336" spans="1:1">
      <c r="A336" s="1"/>
    </row>
    <row r="337" spans="1:1">
      <c r="A337" s="1"/>
    </row>
    <row r="338" spans="1:1">
      <c r="A338" s="1"/>
    </row>
    <row r="339" spans="1:1">
      <c r="A339" s="1"/>
    </row>
    <row r="340" spans="1:1">
      <c r="A340" s="1"/>
    </row>
    <row r="341" spans="1:1">
      <c r="A341" s="1"/>
    </row>
    <row r="342" spans="1:1">
      <c r="A342" s="1"/>
    </row>
    <row r="343" spans="1:1">
      <c r="A343" s="1"/>
    </row>
    <row r="344" spans="1:1">
      <c r="A344" s="1"/>
    </row>
    <row r="345" spans="1:1">
      <c r="A345" s="1"/>
    </row>
    <row r="346" spans="1:1">
      <c r="A346" s="1"/>
    </row>
    <row r="347" spans="1:1">
      <c r="A347" s="1"/>
    </row>
    <row r="348" spans="1:1">
      <c r="A348" s="1"/>
    </row>
    <row r="349" spans="1:1">
      <c r="A349" s="1"/>
    </row>
    <row r="350" spans="1:1">
      <c r="A350" s="1"/>
    </row>
    <row r="351" spans="1:1">
      <c r="A351" s="1"/>
    </row>
    <row r="352" spans="1:1">
      <c r="A352" s="1"/>
    </row>
    <row r="353" spans="1:1">
      <c r="A353" s="1"/>
    </row>
    <row r="354" spans="1:1">
      <c r="A354" s="1"/>
    </row>
    <row r="355" spans="1:1">
      <c r="A355" s="1"/>
    </row>
    <row r="356" spans="1:1">
      <c r="A356" s="1"/>
    </row>
    <row r="357" spans="1:1">
      <c r="A357" s="1"/>
    </row>
    <row r="358" spans="1:1">
      <c r="A358" s="1"/>
    </row>
    <row r="359" spans="1:1">
      <c r="A359" s="1"/>
    </row>
    <row r="360" spans="1:1">
      <c r="A360" s="1"/>
    </row>
    <row r="361" spans="1:1">
      <c r="A361" s="1"/>
    </row>
    <row r="362" spans="1:1">
      <c r="A362" s="1"/>
    </row>
    <row r="363" spans="1:1">
      <c r="A363" s="1"/>
    </row>
    <row r="364" spans="1:1">
      <c r="A364" s="1"/>
    </row>
    <row r="365" spans="1:1">
      <c r="A365" s="1"/>
    </row>
    <row r="366" spans="1:1">
      <c r="A366" s="1"/>
    </row>
    <row r="367" spans="1:1">
      <c r="A367" s="1"/>
    </row>
    <row r="368" spans="1:1">
      <c r="A368" s="1"/>
    </row>
    <row r="369" spans="1:1">
      <c r="A369" s="1"/>
    </row>
    <row r="370" spans="1:1">
      <c r="A370" s="1"/>
    </row>
    <row r="371" spans="1:1">
      <c r="A371" s="1"/>
    </row>
    <row r="372" spans="1:1">
      <c r="A372" s="1"/>
    </row>
    <row r="373" spans="1:1">
      <c r="A373" s="1"/>
    </row>
    <row r="374" spans="1:1">
      <c r="A374" s="1"/>
    </row>
  </sheetData>
  <mergeCells count="3">
    <mergeCell ref="B5:D5"/>
    <mergeCell ref="F5:G5"/>
    <mergeCell ref="A5:A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A0F6169E7730DD49A0B6996318F39A17" ma:contentTypeVersion="4" ma:contentTypeDescription="Luo uusi asiakirja." ma:contentTypeScope="" ma:versionID="803ac9e3e523f03785d8ce2aa48196fe">
  <xsd:schema xmlns:xsd="http://www.w3.org/2001/XMLSchema" xmlns:xs="http://www.w3.org/2001/XMLSchema" xmlns:p="http://schemas.microsoft.com/office/2006/metadata/properties" xmlns:ns2="07b74b26-674c-4d4c-9bcc-73fb11bc3209" xmlns:ns3="56354002-99bc-4f01-b02a-11538c6d4169" targetNamespace="http://schemas.microsoft.com/office/2006/metadata/properties" ma:root="true" ma:fieldsID="7d15daf37d0025673f4393b2a61d6a14" ns2:_="" ns3:_="">
    <xsd:import namespace="07b74b26-674c-4d4c-9bcc-73fb11bc3209"/>
    <xsd:import namespace="56354002-99bc-4f01-b02a-11538c6d416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b74b26-674c-4d4c-9bcc-73fb11bc32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54002-99bc-4f01-b02a-11538c6d4169" elementFormDefault="qualified">
    <xsd:import namespace="http://schemas.microsoft.com/office/2006/documentManagement/types"/>
    <xsd:import namespace="http://schemas.microsoft.com/office/infopath/2007/PartnerControls"/>
    <xsd:element name="SharedWithUsers" ma:index="1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35375D-5133-415F-AF57-E0950E82E59F}"/>
</file>

<file path=customXml/itemProps2.xml><?xml version="1.0" encoding="utf-8"?>
<ds:datastoreItem xmlns:ds="http://schemas.openxmlformats.org/officeDocument/2006/customXml" ds:itemID="{803F9D75-1BF5-411A-948A-D25BB13F5E74}"/>
</file>

<file path=customXml/itemProps3.xml><?xml version="1.0" encoding="utf-8"?>
<ds:datastoreItem xmlns:ds="http://schemas.openxmlformats.org/officeDocument/2006/customXml" ds:itemID="{C464800D-C814-4504-9DB6-899F354F50C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Penttinen Pyry</dc:creator>
  <cp:keywords/>
  <dc:description/>
  <cp:lastModifiedBy/>
  <cp:revision/>
  <dcterms:created xsi:type="dcterms:W3CDTF">2018-12-05T13:25:21Z</dcterms:created>
  <dcterms:modified xsi:type="dcterms:W3CDTF">2019-03-26T15:06:10Z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0x010100A0F6169E7730DD49A0B6996318F39A17</vt:lpwstr>
  </property>
</Properties>
</file>