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/>
  <mc:AlternateContent xmlns:mc="http://schemas.openxmlformats.org/markup-compatibility/2006">
    <mc:Choice Requires="x15">
      <x15ac:absPath xmlns:x15ac="http://schemas.microsoft.com/office/spreadsheetml/2010/11/ac" url="C:\Users\03060068\Downloads\"/>
    </mc:Choice>
  </mc:AlternateContent>
  <xr:revisionPtr revIDLastSave="0" documentId="8_{E0E4F3D4-6B41-4CB8-8B2B-BCC1D9AF5D99}" xr6:coauthVersionLast="47" xr6:coauthVersionMax="47" xr10:uidLastSave="{00000000-0000-0000-0000-000000000000}"/>
  <workbookProtection workbookAlgorithmName="SHA-512" workbookHashValue="n5ukEwGwpYrfwxywE73XBKbIWgN63UdfZQdQo5QorSpc11UZ1Dqca91YPWEwwPYWKjUiC5f3EpWvdWAFt/JQ0Q==" workbookSaltValue="uaHEGf9UyWY++OgfH4+DPg==" workbookSpinCount="100000" lockStructure="1"/>
  <bookViews>
    <workbookView xWindow="-120" yWindow="-120" windowWidth="38640" windowHeight="21120" xr2:uid="{00000000-000D-0000-FFFF-FFFF00000000}"/>
  </bookViews>
  <sheets>
    <sheet name="Ohje" sheetId="3" r:id="rId1"/>
    <sheet name="Raaka-aineet" sheetId="1" r:id="rId2"/>
    <sheet name="Tuotettu biokaasu" sheetId="2" r:id="rId3"/>
    <sheet name="Apudata" sheetId="4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" i="4" l="1"/>
  <c r="P7" i="4"/>
  <c r="P8" i="4"/>
  <c r="P9" i="4"/>
  <c r="P10" i="4"/>
  <c r="P11" i="4"/>
  <c r="P5" i="4"/>
  <c r="O6" i="4"/>
  <c r="O7" i="4"/>
  <c r="O8" i="4"/>
  <c r="O9" i="4"/>
  <c r="O10" i="4"/>
  <c r="O11" i="4"/>
  <c r="O5" i="4"/>
  <c r="N6" i="4"/>
  <c r="N7" i="4"/>
  <c r="N8" i="4"/>
  <c r="N9" i="4"/>
  <c r="N10" i="4"/>
  <c r="N11" i="4"/>
  <c r="N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C3" i="2" l="1" a="1"/>
  <c r="C3" i="2" s="1"/>
  <c r="N3" i="4" s="1"/>
  <c r="E3" i="2" a="1"/>
  <c r="E3" i="2" s="1"/>
  <c r="P3" i="4" s="1"/>
  <c r="D3" i="2" a="1"/>
  <c r="D3" i="2" s="1"/>
  <c r="O3" i="4" s="1"/>
  <c r="E3" i="1" a="1"/>
  <c r="E3" i="1" s="1"/>
  <c r="K3" i="4" s="1"/>
  <c r="C3" i="1" a="1"/>
  <c r="C3" i="1" s="1"/>
  <c r="I3" i="4" s="1"/>
  <c r="D3" i="1" a="1"/>
  <c r="D3" i="1" s="1"/>
  <c r="J3" i="4" s="1"/>
  <c r="B3" i="2" l="1" a="1"/>
  <c r="B3" i="2" s="1"/>
  <c r="B3" i="1" a="1"/>
  <c r="B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<sst xmlns="http://schemas.openxmlformats.org/spreadsheetml/2006/main" count="38" uniqueCount="26">
  <si>
    <t>Rajoitetun kestävyysjärjestelmän tiedot</t>
  </si>
  <si>
    <t>Toiminnanharjoittaja</t>
  </si>
  <si>
    <t>Kestävyysjärjestelmän nimi</t>
  </si>
  <si>
    <t>Biokaasun raaka-aineet</t>
  </si>
  <si>
    <t>Raaka-aine</t>
  </si>
  <si>
    <t>Määrä</t>
  </si>
  <si>
    <t>Yksikkö</t>
  </si>
  <si>
    <t>Kestävyystieto</t>
  </si>
  <si>
    <t>Lisätiedot</t>
  </si>
  <si>
    <t>tuoretonnia/vuosi</t>
  </si>
  <si>
    <t>Tuotettu biokaasu</t>
  </si>
  <si>
    <t>Tuote</t>
  </si>
  <si>
    <t>Listat</t>
  </si>
  <si>
    <t>RAAKA-AINEET</t>
  </si>
  <si>
    <t>TUOTETTU BIOKAASU</t>
  </si>
  <si>
    <t>Yksikkö (Raaka-aineet)</t>
  </si>
  <si>
    <t>Yksikkö (Tuotteet)</t>
  </si>
  <si>
    <t>Veroluokka</t>
  </si>
  <si>
    <t>Tarkistaa, onko määrä-sarakkeessa täyttämättömiä rivejä</t>
  </si>
  <si>
    <t>Tarkistaa, onko yksikkö-sarakkeessa täyttämättömiä rivejä</t>
  </si>
  <si>
    <t>Tarkistaa, onko kestävyystieto-sarakkeessa täyttämättömiä rivejä</t>
  </si>
  <si>
    <t>MWh/vuosi</t>
  </si>
  <si>
    <t>R</t>
  </si>
  <si>
    <t>Kestävää</t>
  </si>
  <si>
    <t>T</t>
  </si>
  <si>
    <t>Ei-kestävää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</si>
</sst>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4">
    <xf numFmtId="0" fontId="0" fillId="0" borderId="0" xfId="0"/>
    <xf numFmtId="0" fontId="2" fillId="2" borderId="1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" fillId="3" borderId="3" xfId="0" applyFont="1" applyFill="1" applyBorder="1"/>
    <xf numFmtId="0" fontId="0" fillId="4" borderId="3" xfId="0" applyFill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7" xfId="0" applyBorder="1"/>
    <xf numFmtId="0" fontId="4" fillId="0" borderId="0" xfId="0" applyFont="1"/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4" fillId="0" borderId="0" xfId="0" applyFont="1" applyAlignment="1">
      <alignment horizontal="center" vertical="top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2" fillId="3" borderId="7" xfId="0" applyFont="1" applyFill="1" applyBorder="1" applyAlignment="1">
      <alignment vertical="top"/>
    </xf>
    <xf numFmtId="43" fontId="0" fillId="0" borderId="3" xfId="1" applyFont="1" applyBorder="1" applyAlignment="1">
      <alignment horizontal="center" vertical="center"/>
    </xf>
    <xf numFmtId="43" fontId="0" fillId="0" borderId="8" xfId="1" applyFont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6" xfId="0" applyBorder="1"/>
    <xf numFmtId="0" fontId="0" fillId="0" borderId="12" xfId="0" applyBorder="1"/>
    <xf numFmtId="0" fontId="0" fillId="0" borderId="4" xfId="0" applyBorder="1"/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4" fillId="0" borderId="1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6" fillId="3" borderId="9" xfId="0" applyFont="1" applyFill="1" applyBorder="1" applyAlignment="1">
      <alignment vertical="top" wrapText="1"/>
    </xf>
    <xf numFmtId="0" fontId="6" fillId="3" borderId="10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2">
    <cellStyle name="Normaali" xfId="0" builtinId="0"/>
    <cellStyle name="Pilkku" xfId="1" builtinId="3"/>
  </cellStyles>
  <dxfs count="22">
    <dxf>
      <fill>
        <patternFill>
          <bgColor rgb="FFCC0000"/>
        </patternFill>
      </fill>
    </dxf>
    <dxf>
      <fill>
        <patternFill>
          <bgColor rgb="FFCC0000"/>
        </patternFill>
      </fill>
    </dxf>
    <dxf>
      <fill>
        <patternFill>
          <bgColor rgb="FFCC0000"/>
        </patternFill>
      </fill>
    </dxf>
    <dxf>
      <fill>
        <patternFill>
          <bgColor rgb="FFCC0000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top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/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colors>
    <mruColors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601980</xdr:colOff>
      <xdr:row>4</xdr:row>
      <xdr:rowOff>114300</xdr:rowOff>
    </xdr:from>
    <xdr:to>
      <xdr:col>10</xdr:col>
      <xdr:colOff>457200</xdr:colOff>
      <xdr:row>12</xdr:row>
      <xdr:rowOff>160020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8745A7C-C418-4D79-BB87-84AA630B1DA6}"/>
            </a:ext>
          </a:extLst>
        </xdr:cNvPr>
        <xdr:cNvSpPr txBox="1"/>
      </xdr:nvSpPr>
      <xdr:spPr>
        <a:xfrm>
          <a:off x="601980" y="891540"/>
          <a:ext cx="9197340" cy="1508760"/>
        </a:xfrm>
        <a:prstGeom prst="rect">
          <a:avLst/>
        </a:prstGeom>
        <a:solidFill>
          <a:srgbClr val="FFC000"/>
        </a:solidFill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baseline="0">
              <a:solidFill>
                <a:schemeClr val="tx1"/>
              </a:solidFill>
            </a:rPr>
            <a:t>Ainetaseen vaatimukset: </a:t>
          </a:r>
        </a:p>
        <a:p>
          <a:r>
            <a:rPr lang="fi-FI"/>
            <a:t>Ainetaseeseen</a:t>
          </a:r>
          <a:r>
            <a:rPr lang="fi-FI" baseline="0"/>
            <a:t> </a:t>
          </a:r>
          <a:r>
            <a:rPr lang="fi-FI"/>
            <a:t>kirjataan seoksesta poistettuja ja siihen lisättyjä kestävyysominaisuuksiltaan toisistaan poikkeavia raaka-aine-eriä koskevat tiedot.  Ainetaseessa</a:t>
          </a:r>
          <a:r>
            <a:rPr lang="fi-FI" baseline="0"/>
            <a:t> seoksesta p</a:t>
          </a:r>
          <a:r>
            <a:rPr lang="fi-FI"/>
            <a:t>oistettujen ja siihen lisättyjen erien kestävyysominaisuuksien ja määrien on vastattava toisiaan. Lisäksi ainetaseen on oltava tarkka, luotettava ja väärinkäytöksiltä suojattu.</a:t>
          </a:r>
        </a:p>
        <a:p>
          <a:endParaRPr lang="fi-FI" sz="1100" baseline="0">
            <a:solidFill>
              <a:schemeClr val="tx1"/>
            </a:solidFill>
          </a:endParaRPr>
        </a:p>
        <a:p>
          <a:r>
            <a:rPr lang="fi-FI"/>
            <a:t>Ainetaseessa tulee myös huomioida raaka-aineketjun aikana tapahtuvat hävikit ja itse biokaasun tuotantoprosessin saanto. Prosessista ei voi saada ulos enemmän kestävää biopolttoainetta tai raaka-ainetta, kuin mitä siihen on syötetty sisään. Jos laitoksella käytettäisiin</a:t>
          </a:r>
          <a:r>
            <a:rPr lang="fi-FI" baseline="0"/>
            <a:t> vuoden aikana myös ei-kestäviä raaka-aine-eriä, on osa tuotetusta biokaasustakin oltava ei-kestävää.</a:t>
          </a:r>
          <a:endParaRPr lang="en-US" sz="1100" baseline="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599440</xdr:colOff>
      <xdr:row>13</xdr:row>
      <xdr:rowOff>119379</xdr:rowOff>
    </xdr:from>
    <xdr:to>
      <xdr:col>10</xdr:col>
      <xdr:colOff>449580</xdr:colOff>
      <xdr:row>33</xdr:row>
      <xdr:rowOff>167640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7EE2DEF-DB87-4C89-B2A5-330E03429F66}"/>
            </a:ext>
          </a:extLst>
        </xdr:cNvPr>
        <xdr:cNvSpPr txBox="1"/>
      </xdr:nvSpPr>
      <xdr:spPr>
        <a:xfrm>
          <a:off x="599440" y="2542539"/>
          <a:ext cx="9481820" cy="3705861"/>
        </a:xfrm>
        <a:prstGeom prst="rect">
          <a:avLst/>
        </a:prstGeom>
        <a:solidFill>
          <a:srgbClr val="FFC000"/>
        </a:solidFill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baseline="0">
              <a:solidFill>
                <a:schemeClr val="tx1"/>
              </a:solidFill>
            </a:rPr>
            <a:t>Täyttöohje: </a:t>
          </a:r>
        </a:p>
        <a:p>
          <a:r>
            <a:rPr lang="fi-FI" i="1"/>
            <a:t>Raaka-aineet</a:t>
          </a:r>
          <a:r>
            <a:rPr lang="fi-FI"/>
            <a:t>-välilehdelle täytetään</a:t>
          </a:r>
          <a:r>
            <a:rPr lang="fi-FI" baseline="0"/>
            <a:t> kaikki laitoksella vuoden aikana käytetyt raaka-aineet ja niiden määrät. Jos laitoksen toiminta ei ole vielä käynnistynyt, taulukon voi täyttää arvion mukaan. Raaka-aine-sarakkeeseen listataan kaikki biokaasun tuotantoprosessiin tarvittavat raaka-aineet. Määrä-sarakkeeseen kirjataan raaka-aineen käyttö tuoretonneina vuotta kohti. Jos laitoksella ei punnita prosessiin syötettäviä raaka-aineita, myös arvio niiden määristä riittää. Tehdyt arviot tulee perustella lisätiedot-sarakkeessa. Esimerkiksi laitoksella käytetyn lannan määrää on mahdollista perustella eläinten lukumäärällä, kertomalla mikä eläin on kyseessä sekä arvioimalla, kuinka paljon yksi eläin tuottaa lantaa. Yksikkö-sarakkeeseen valitaan tuoretonnia/vuosi, muut yksiköt eivät ole sallittuja. Kestävyystieto-sarakkeeseen valitaan solun vetovalikosta, onko kyseinen raaka-aine-erä kestävää vai ei-kestävää. Jos joku laitoksella vuoden aikana käytetty raaka-aine-erä on ollut ei-kestävää, on se ilmoitettava taulukossa omalla rivillään ja siten erotettava saman raaka-aineen kestäväksi katsottavasta osuudesta. Lisätiedot-sarakkeeseen voi kirjata raaka-ainetta koskevia lisätietoja.</a:t>
          </a:r>
        </a:p>
        <a:p>
          <a:endParaRPr lang="fi-FI" sz="1100" baseline="0">
            <a:solidFill>
              <a:schemeClr val="tx1"/>
            </a:solidFill>
          </a:endParaRPr>
        </a:p>
        <a:p>
          <a:r>
            <a:rPr lang="fi-FI" sz="1100" i="1" baseline="0">
              <a:solidFill>
                <a:schemeClr val="tx1"/>
              </a:solidFill>
            </a:rPr>
            <a:t>Tuotettu biokaasu </a:t>
          </a:r>
          <a:r>
            <a:rPr lang="fi-FI" sz="1100" baseline="0">
              <a:solidFill>
                <a:schemeClr val="tx1"/>
              </a:solidFill>
            </a:rPr>
            <a:t>-välilehdelle täytetään laitoksella vuoden aikana tuotetun biokaasun määrä. Jos biokaasun raaka-aineena on käytetty myös ei-kestäviä eriä, on ei-kestävän biokaasun määrä ilmoitettava omalla rivillään erillään kestävästä biokaasusta. Ei-kestävän biokaasun osuus kaikesta tuotetusta biokaasusta voidaan katsoa olevan sama kuin ei-kestävän raaka-aineen osuus kaikista käytetyistä raaka-aineista. Jos ei-kestävän biokaasun osuus halutaan määrittää jollain muulla toiminnanharjoittajalle suotuisammalla tavalla, on otettava yhteys Energiavirastoon (kestavyyskriteerit@energiavirasto.fi) ja perusteltava pyyntöä. Energiavirasto harkitsee tämän jälkeen, suostuuko se toiminnanharjoittajan vaihtoehtoiseen menetelmään. Määrä-sarakkeeseen kirjataan tuotetun biokaasun määrä megawattitunteina. Yksikkö-sarakkeeseen valitaan megawattitunnit solun oikeasta reunasta avautuvasta vetovalikosta, muut yksiköt eivät ole sallittuja. Lisätiedot-sarakkeeseen voi halutessaan kirjata erää koskevia lisätietoja.</a:t>
          </a:r>
        </a:p>
        <a:p>
          <a:endParaRPr lang="fi-FI" sz="1100" baseline="0">
            <a:solidFill>
              <a:schemeClr val="tx1"/>
            </a:solidFill>
          </a:endParaRPr>
        </a:p>
        <a:p>
          <a:r>
            <a:rPr lang="en-US" sz="1100" baseline="0">
              <a:solidFill>
                <a:schemeClr val="tx1"/>
              </a:solidFill>
            </a:rPr>
            <a:t>Lisää ohjeita rajoitettujen kestävyysjärjestelmien ainetasepohjan täyttämiseen voi katsoa Energiaviraston julkaisemasta Toiminnanharjoittajan kestävyyskriteeriohjeen luvusta x.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27643D-5DBA-4E85-A959-EDF97A4070DB}" name="raaka_aineet" displayName="raaka_aineet" ref="B4:F50" headerRowDxfId="21" totalsRowDxfId="18" headerRowBorderDxfId="20" tableBorderDxfId="19">
  <autoFilter ref="B4:F50" xr:uid="{5127643D-5DBA-4E85-A959-EDF97A4070DB}"/>
  <tableColumns count="5">
    <tableColumn id="1" xr3:uid="{1048FA74-A332-4D3E-BD04-7CFF475000F9}" name="Raaka-aine" totalsRowLabel="Total" dataDxfId="17"/>
    <tableColumn id="2" xr3:uid="{A496CECB-B7F4-4031-ADEB-CEC9504CC55E}" name="Määrä" dataDxfId="16"/>
    <tableColumn id="3" xr3:uid="{259D4BEA-E29E-4863-9301-F74CFE68F33E}" name="Yksikkö" dataDxfId="15"/>
    <tableColumn id="7" xr3:uid="{07F0F09C-09B2-47AA-95B7-778739C726DE}" name="Kestävyystieto" dataDxfId="14"/>
    <tableColumn id="6" xr3:uid="{2F1F07BC-6691-4EBE-BD65-007DD88B370E}" name="Lisätiedot" totalsRowFunction="count" dataDxfId="13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EE938A-806B-49E3-B02A-2B9EBBE9E5A5}" name="biokaasu" displayName="biokaasu" ref="B4:F11" totalsRowShown="0" headerRowDxfId="12" headerRowBorderDxfId="11" tableBorderDxfId="10" totalsRowBorderDxfId="9">
  <autoFilter ref="B4:F11" xr:uid="{5DEE938A-806B-49E3-B02A-2B9EBBE9E5A5}"/>
  <tableColumns count="5">
    <tableColumn id="1" xr3:uid="{B2A4FDC4-4596-42B6-955D-D883DFAFE872}" name="Tuote" dataDxfId="8"/>
    <tableColumn id="2" xr3:uid="{0F5AEFCB-2F81-454E-9654-808BA58D0A85}" name="Määrä" dataDxfId="7"/>
    <tableColumn id="3" xr3:uid="{9DD0F57F-8ABF-408D-879E-D49E93F4A18B}" name="Yksikkö" dataDxfId="6"/>
    <tableColumn id="5" xr3:uid="{7605B7A5-2787-4E08-98E1-38414615E71D}" name="Kestävyystieto" dataDxfId="5"/>
    <tableColumn id="4" xr3:uid="{AFAB52C7-B569-4B59-9071-8808A1D8C8CC}" name="Lisätiedot" dataDxfId="4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EDC80-1201-4C41-9B51-0DC2D40E0871}">
  <dimension ref="B2:J4"/>
  <sheetViews>
    <sheetView showGridLines="0" tabSelected="1" zoomScaleNormal="100" workbookViewId="0">
      <selection activeCell="B45" sqref="B45"/>
    </sheetView>
  </sheetViews>
  <sheetFormatPr defaultRowHeight="15" x14ac:dyDescent="0.25"/>
  <cols>
    <col min="1" max="1" width="8.85546875" customWidth="1"/>
    <col min="2" max="2" width="36.28515625" customWidth="1"/>
    <col min="3" max="3" width="33" customWidth="1"/>
  </cols>
  <sheetData>
    <row r="2" spans="2:10" ht="18.75" x14ac:dyDescent="0.25">
      <c r="B2" s="1" t="s">
        <v>0</v>
      </c>
      <c r="C2" s="2"/>
    </row>
    <row r="3" spans="2:10" x14ac:dyDescent="0.25">
      <c r="B3" s="3" t="s">
        <v>1</v>
      </c>
      <c r="C3" s="4"/>
      <c r="J3" s="9"/>
    </row>
    <row r="4" spans="2:10" x14ac:dyDescent="0.25">
      <c r="B4" s="3" t="s">
        <v>2</v>
      </c>
      <c r="C4" s="4"/>
    </row>
  </sheetData>
  <sheetProtection algorithmName="SHA-512" hashValue="6hUjUfGEHfAI3JfS3Z3oCMVWsKgF7i0KiZ8Ydo0vzz7Jj6rT0mTt9xXazXxIdHzeEZsV4oRo9Qz8T7InLulCvQ==" saltValue="WAScNPaa1NgZKBi3SdU7Ag==" spinCount="100000" sheet="1" objects="1" formatColumns="0" autoFilter="0"/>
  <protectedRanges>
    <protectedRange sqref="C3:C4" name="Range1"/>
  </protectedRange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50"/>
  <sheetViews>
    <sheetView showGridLines="0" workbookViewId="0">
      <selection activeCell="D5" sqref="D5"/>
    </sheetView>
  </sheetViews>
  <sheetFormatPr defaultRowHeight="15" x14ac:dyDescent="0.25"/>
  <cols>
    <col min="1" max="1" width="5.28515625" customWidth="1"/>
    <col min="2" max="2" width="29.42578125" customWidth="1"/>
    <col min="3" max="3" width="26.7109375" customWidth="1"/>
    <col min="4" max="4" width="26.28515625" customWidth="1"/>
    <col min="5" max="5" width="23" customWidth="1"/>
    <col min="6" max="6" width="39.5703125" customWidth="1"/>
    <col min="7" max="7" width="8.85546875" customWidth="1"/>
  </cols>
  <sheetData>
    <row r="2" spans="2:8" ht="37.9" customHeight="1" x14ac:dyDescent="0.25">
      <c r="B2" s="38" t="s">
        <v>3</v>
      </c>
      <c r="C2" s="39"/>
      <c r="D2" s="39"/>
      <c r="E2" s="39"/>
      <c r="F2" s="40"/>
    </row>
    <row r="3" spans="2:8" ht="29.45" customHeight="1" x14ac:dyDescent="0.25">
      <c r="B3" s="29" t="str" cm="1">
        <f t="array" ref="B3">IF(SUM(IF(Apudata!I3:'Apudata'!K3&lt;&gt;"Tietoja puuttuu.",0,1))=0,"",IF(NOT(SUM(IF(Apudata!I3:'Apudata'!K3&lt;&gt;"Tietoja puuttuu.",0,1))=0),"Täytä puuttuvat tiedot."))</f>
        <v/>
      </c>
      <c r="C3" s="30" t="str" cm="1">
        <f t="array" ref="C3">IFERROR(IF(SUM(IF(Apudata!I$5:'Apudata'!I$50&lt;&gt;"ei",1,0))=0,"",IF(SUM(IF(Apudata!I$5:'Apudata'!I$50&lt;&gt;"ei",1,0))=1,"Tietoa puuttuu solusta: " &amp; _xlfn.TEXTJOIN(", ", TRUE, _xlfn._xlws.FILTER(Apudata!I$5:'Apudata'!I$50, ISERROR(SEARCH("ei", Apudata!I$5:'Apudata'!I$50)))) &amp; ".","Tietoja puuttuu soluista: " &amp; _xlfn.TEXTJOIN(", ", TRUE, _xlfn._xlws.FILTER(Apudata!I$5:'Apudata'!I$50, ISERROR(SEARCH("ei",Apudata!I$5:'Apudata'!I$50)))) &amp; ". ")),"")</f>
        <v/>
      </c>
      <c r="D3" s="31" t="str" cm="1">
        <f t="array" ref="D3">IFERROR(IF(SUM(IF(Apudata!J$5:'Apudata'!J$50&lt;&gt;"ei",1,0))=0,"",IF(SUM(IF(Apudata!J$5:'Apudata'!J$50&lt;&gt;"ei",1,0))=1,"Tietoa puuttuu solusta: " &amp; _xlfn.TEXTJOIN(", ", TRUE, _xlfn._xlws.FILTER(Apudata!J$5:'Apudata'!J$50, ISERROR(SEARCH("ei", Apudata!J$5:'Apudata'!J$50)))) &amp; ".","Tietoja puuttuu soluista: " &amp; _xlfn.TEXTJOIN(", ", TRUE, _xlfn._xlws.FILTER(Apudata!J$5:'Apudata'!J$50, ISERROR(SEARCH("ei",Apudata!J$5:'Apudata'!J$50)))) &amp; ". ")),"")</f>
        <v/>
      </c>
      <c r="E3" s="31" t="str" cm="1">
        <f t="array" ref="E3">IFERROR(IF(SUM(IF(Apudata!K$5:'Apudata'!K$50&lt;&gt;"ei",1,0))=0,"",IF(SUM(IF(Apudata!K$5:'Apudata'!K$50&lt;&gt;"ei",1,0))=1,"Tietoa puuttuu solusta: " &amp; _xlfn.TEXTJOIN(", ", TRUE, _xlfn._xlws.FILTER(Apudata!K$5:'Apudata'!K$50, ISERROR(SEARCH("ei", Apudata!K$5:'Apudata'!K$50)))) &amp; ".","Tietoja puuttuu soluista: " &amp; _xlfn.TEXTJOIN(", ", TRUE, _xlfn._xlws.FILTER(Apudata!K$5:'Apudata'!K$50, ISERROR(SEARCH("ei",Apudata!K$5:'Apudata'!K$50)))) &amp; ". ")),"")</f>
        <v/>
      </c>
      <c r="F3" s="18"/>
    </row>
    <row r="4" spans="2:8" ht="26.45" customHeight="1" x14ac:dyDescent="0.25">
      <c r="B4" s="15" t="s">
        <v>4</v>
      </c>
      <c r="C4" s="16" t="s">
        <v>5</v>
      </c>
      <c r="D4" s="16" t="s">
        <v>6</v>
      </c>
      <c r="E4" s="16" t="s">
        <v>7</v>
      </c>
      <c r="F4" s="17" t="s">
        <v>8</v>
      </c>
    </row>
    <row r="5" spans="2:8" x14ac:dyDescent="0.25">
      <c r="B5" s="5"/>
      <c r="C5" s="22"/>
      <c r="D5" s="13" t="s">
        <v>9</v>
      </c>
      <c r="E5" s="13"/>
      <c r="F5" s="19"/>
      <c r="H5" s="9"/>
    </row>
    <row r="6" spans="2:8" x14ac:dyDescent="0.25">
      <c r="B6" s="5"/>
      <c r="C6" s="22"/>
      <c r="D6" s="13"/>
      <c r="E6" s="13"/>
      <c r="F6" s="19"/>
      <c r="H6" s="9"/>
    </row>
    <row r="7" spans="2:8" x14ac:dyDescent="0.25">
      <c r="B7" s="5"/>
      <c r="C7" s="22"/>
      <c r="D7" s="13"/>
      <c r="E7" s="13"/>
      <c r="F7" s="19"/>
    </row>
    <row r="8" spans="2:8" x14ac:dyDescent="0.25">
      <c r="B8" s="5"/>
      <c r="C8" s="22"/>
      <c r="D8" s="13"/>
      <c r="E8" s="13"/>
      <c r="F8" s="19"/>
      <c r="H8" s="9"/>
    </row>
    <row r="9" spans="2:8" x14ac:dyDescent="0.25">
      <c r="B9" s="5"/>
      <c r="C9" s="22"/>
      <c r="D9" s="13"/>
      <c r="E9" s="13"/>
      <c r="F9" s="19"/>
    </row>
    <row r="10" spans="2:8" x14ac:dyDescent="0.25">
      <c r="B10" s="5"/>
      <c r="C10" s="22"/>
      <c r="D10" s="13"/>
      <c r="E10" s="13"/>
      <c r="F10" s="19"/>
    </row>
    <row r="11" spans="2:8" x14ac:dyDescent="0.25">
      <c r="B11" s="5"/>
      <c r="C11" s="22"/>
      <c r="D11" s="13"/>
      <c r="E11" s="13"/>
      <c r="F11" s="19"/>
    </row>
    <row r="12" spans="2:8" x14ac:dyDescent="0.25">
      <c r="B12" s="5"/>
      <c r="C12" s="22"/>
      <c r="D12" s="13"/>
      <c r="E12" s="13"/>
      <c r="F12" s="19"/>
    </row>
    <row r="13" spans="2:8" x14ac:dyDescent="0.25">
      <c r="B13" s="5"/>
      <c r="C13" s="22"/>
      <c r="D13" s="13"/>
      <c r="E13" s="13"/>
      <c r="F13" s="19"/>
    </row>
    <row r="14" spans="2:8" x14ac:dyDescent="0.25">
      <c r="B14" s="5"/>
      <c r="C14" s="22"/>
      <c r="D14" s="13"/>
      <c r="E14" s="13"/>
      <c r="F14" s="19"/>
    </row>
    <row r="15" spans="2:8" x14ac:dyDescent="0.25">
      <c r="B15" s="5"/>
      <c r="C15" s="22"/>
      <c r="D15" s="13"/>
      <c r="E15" s="13"/>
      <c r="F15" s="19"/>
    </row>
    <row r="16" spans="2:8" x14ac:dyDescent="0.25">
      <c r="B16" s="5"/>
      <c r="C16" s="22"/>
      <c r="D16" s="13"/>
      <c r="E16" s="13"/>
      <c r="F16" s="19"/>
    </row>
    <row r="17" spans="2:6" x14ac:dyDescent="0.25">
      <c r="B17" s="5"/>
      <c r="C17" s="22"/>
      <c r="D17" s="13"/>
      <c r="E17" s="13"/>
      <c r="F17" s="19"/>
    </row>
    <row r="18" spans="2:6" x14ac:dyDescent="0.25">
      <c r="B18" s="5"/>
      <c r="C18" s="22"/>
      <c r="D18" s="13"/>
      <c r="E18" s="13"/>
      <c r="F18" s="19"/>
    </row>
    <row r="19" spans="2:6" x14ac:dyDescent="0.25">
      <c r="B19" s="5"/>
      <c r="C19" s="22"/>
      <c r="D19" s="13"/>
      <c r="E19" s="13"/>
      <c r="F19" s="19"/>
    </row>
    <row r="20" spans="2:6" x14ac:dyDescent="0.25">
      <c r="B20" s="5"/>
      <c r="C20" s="22"/>
      <c r="D20" s="13"/>
      <c r="E20" s="13"/>
      <c r="F20" s="19"/>
    </row>
    <row r="21" spans="2:6" x14ac:dyDescent="0.25">
      <c r="B21" s="5"/>
      <c r="C21" s="22"/>
      <c r="D21" s="13"/>
      <c r="E21" s="13"/>
      <c r="F21" s="19"/>
    </row>
    <row r="22" spans="2:6" x14ac:dyDescent="0.25">
      <c r="B22" s="5"/>
      <c r="C22" s="22"/>
      <c r="D22" s="13"/>
      <c r="E22" s="13"/>
      <c r="F22" s="19"/>
    </row>
    <row r="23" spans="2:6" x14ac:dyDescent="0.25">
      <c r="B23" s="5"/>
      <c r="C23" s="22"/>
      <c r="D23" s="13"/>
      <c r="E23" s="13"/>
      <c r="F23" s="19"/>
    </row>
    <row r="24" spans="2:6" x14ac:dyDescent="0.25">
      <c r="B24" s="5"/>
      <c r="C24" s="22"/>
      <c r="D24" s="13"/>
      <c r="E24" s="13"/>
      <c r="F24" s="19"/>
    </row>
    <row r="25" spans="2:6" x14ac:dyDescent="0.25">
      <c r="B25" s="5"/>
      <c r="C25" s="22"/>
      <c r="D25" s="13"/>
      <c r="E25" s="13"/>
      <c r="F25" s="19"/>
    </row>
    <row r="26" spans="2:6" x14ac:dyDescent="0.25">
      <c r="B26" s="5"/>
      <c r="C26" s="22"/>
      <c r="D26" s="13"/>
      <c r="E26" s="13"/>
      <c r="F26" s="19"/>
    </row>
    <row r="27" spans="2:6" x14ac:dyDescent="0.25">
      <c r="B27" s="5"/>
      <c r="C27" s="22"/>
      <c r="D27" s="13"/>
      <c r="E27" s="13"/>
      <c r="F27" s="19"/>
    </row>
    <row r="28" spans="2:6" x14ac:dyDescent="0.25">
      <c r="B28" s="5"/>
      <c r="C28" s="22"/>
      <c r="D28" s="13"/>
      <c r="E28" s="13"/>
      <c r="F28" s="19"/>
    </row>
    <row r="29" spans="2:6" x14ac:dyDescent="0.25">
      <c r="B29" s="5"/>
      <c r="C29" s="22"/>
      <c r="D29" s="13"/>
      <c r="E29" s="13"/>
      <c r="F29" s="19"/>
    </row>
    <row r="30" spans="2:6" x14ac:dyDescent="0.25">
      <c r="B30" s="5"/>
      <c r="C30" s="22"/>
      <c r="D30" s="13"/>
      <c r="E30" s="13"/>
      <c r="F30" s="19"/>
    </row>
    <row r="31" spans="2:6" x14ac:dyDescent="0.25">
      <c r="B31" s="5"/>
      <c r="C31" s="22"/>
      <c r="D31" s="13"/>
      <c r="E31" s="13"/>
      <c r="F31" s="19"/>
    </row>
    <row r="32" spans="2:6" x14ac:dyDescent="0.25">
      <c r="B32" s="5"/>
      <c r="C32" s="22"/>
      <c r="D32" s="13"/>
      <c r="E32" s="13"/>
      <c r="F32" s="19"/>
    </row>
    <row r="33" spans="2:6" x14ac:dyDescent="0.25">
      <c r="B33" s="5"/>
      <c r="C33" s="22"/>
      <c r="D33" s="13"/>
      <c r="E33" s="13"/>
      <c r="F33" s="19"/>
    </row>
    <row r="34" spans="2:6" x14ac:dyDescent="0.25">
      <c r="B34" s="5"/>
      <c r="C34" s="22"/>
      <c r="D34" s="13"/>
      <c r="E34" s="13"/>
      <c r="F34" s="19"/>
    </row>
    <row r="35" spans="2:6" x14ac:dyDescent="0.25">
      <c r="B35" s="5"/>
      <c r="C35" s="22"/>
      <c r="D35" s="13"/>
      <c r="E35" s="13"/>
      <c r="F35" s="19"/>
    </row>
    <row r="36" spans="2:6" x14ac:dyDescent="0.25">
      <c r="B36" s="5"/>
      <c r="C36" s="22"/>
      <c r="D36" s="13"/>
      <c r="E36" s="13"/>
      <c r="F36" s="19"/>
    </row>
    <row r="37" spans="2:6" x14ac:dyDescent="0.25">
      <c r="B37" s="5"/>
      <c r="C37" s="22"/>
      <c r="D37" s="13"/>
      <c r="E37" s="13"/>
      <c r="F37" s="19"/>
    </row>
    <row r="38" spans="2:6" x14ac:dyDescent="0.25">
      <c r="B38" s="5"/>
      <c r="C38" s="22"/>
      <c r="D38" s="13"/>
      <c r="E38" s="13"/>
      <c r="F38" s="19"/>
    </row>
    <row r="39" spans="2:6" x14ac:dyDescent="0.25">
      <c r="B39" s="5"/>
      <c r="C39" s="22"/>
      <c r="D39" s="13"/>
      <c r="E39" s="13"/>
      <c r="F39" s="19"/>
    </row>
    <row r="40" spans="2:6" x14ac:dyDescent="0.25">
      <c r="B40" s="5"/>
      <c r="C40" s="22"/>
      <c r="D40" s="13"/>
      <c r="E40" s="13"/>
      <c r="F40" s="19"/>
    </row>
    <row r="41" spans="2:6" x14ac:dyDescent="0.25">
      <c r="B41" s="5"/>
      <c r="C41" s="22"/>
      <c r="D41" s="13"/>
      <c r="E41" s="13"/>
      <c r="F41" s="19"/>
    </row>
    <row r="42" spans="2:6" x14ac:dyDescent="0.25">
      <c r="B42" s="5"/>
      <c r="C42" s="22"/>
      <c r="D42" s="13"/>
      <c r="E42" s="13"/>
      <c r="F42" s="19"/>
    </row>
    <row r="43" spans="2:6" x14ac:dyDescent="0.25">
      <c r="B43" s="5"/>
      <c r="C43" s="22"/>
      <c r="D43" s="13"/>
      <c r="E43" s="13"/>
      <c r="F43" s="19"/>
    </row>
    <row r="44" spans="2:6" x14ac:dyDescent="0.25">
      <c r="B44" s="5"/>
      <c r="C44" s="22"/>
      <c r="D44" s="13"/>
      <c r="E44" s="13"/>
      <c r="F44" s="19"/>
    </row>
    <row r="45" spans="2:6" x14ac:dyDescent="0.25">
      <c r="B45" s="5"/>
      <c r="C45" s="22"/>
      <c r="D45" s="13"/>
      <c r="E45" s="13"/>
      <c r="F45" s="19"/>
    </row>
    <row r="46" spans="2:6" x14ac:dyDescent="0.25">
      <c r="B46" s="5"/>
      <c r="C46" s="22"/>
      <c r="D46" s="13"/>
      <c r="E46" s="13"/>
      <c r="F46" s="19"/>
    </row>
    <row r="47" spans="2:6" x14ac:dyDescent="0.25">
      <c r="B47" s="5"/>
      <c r="C47" s="22"/>
      <c r="D47" s="13"/>
      <c r="E47" s="13"/>
      <c r="F47" s="19"/>
    </row>
    <row r="48" spans="2:6" x14ac:dyDescent="0.25">
      <c r="B48" s="5"/>
      <c r="C48" s="22"/>
      <c r="D48" s="13"/>
      <c r="E48" s="13"/>
      <c r="F48" s="19"/>
    </row>
    <row r="49" spans="2:6" x14ac:dyDescent="0.25">
      <c r="B49" s="5"/>
      <c r="C49" s="22"/>
      <c r="D49" s="13"/>
      <c r="E49" s="13"/>
      <c r="F49" s="19"/>
    </row>
    <row r="50" spans="2:6" x14ac:dyDescent="0.25">
      <c r="B50" s="8"/>
      <c r="C50" s="23"/>
      <c r="D50" s="14"/>
      <c r="E50" s="14"/>
      <c r="F50" s="20"/>
    </row>
  </sheetData>
  <sheetProtection algorithmName="SHA-512" hashValue="5a0fWHrdzsSO7nfLD/9JKQUaQd1x09TBFWRFsIQZA56FCIXvq1c47zNwKgG0kHz8qs2LnkmIAMYbx6Gk7kTy3g==" saltValue="k6Ry/um94bkNZhHZJBQSUQ==" spinCount="100000" sheet="1" formatColumns="0" autoFilter="0"/>
  <protectedRanges>
    <protectedRange sqref="B5:F50" name="Range1"/>
  </protectedRanges>
  <mergeCells count="1">
    <mergeCell ref="B2:F2"/>
  </mergeCells>
  <conditionalFormatting sqref="B3">
    <cfRule type="containsText" dxfId="3" priority="4" operator="containsText" text="puuttuvat">
      <formula>NOT(ISERROR(SEARCH("puuttuvat",B3)))</formula>
    </cfRule>
  </conditionalFormatting>
  <conditionalFormatting sqref="C3:E3">
    <cfRule type="containsText" dxfId="2" priority="1" operator="containsText" text="puuttuu">
      <formula>NOT(ISERROR(SEARCH("puuttuu",C3)))</formula>
    </cfRule>
  </conditionalFormatting>
  <dataValidations count="1">
    <dataValidation type="list" allowBlank="1" showInputMessage="1" showErrorMessage="1" sqref="D5:D50" xr:uid="{4E9B3C3F-32D9-4B5B-95BB-7D882520C96D}">
      <formula1>"tuoretonnia/vuosi"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440739-8571-42CD-A504-99DDEDCCBCCC}">
          <x14:formula1>
            <xm:f>Apudata!$E$3:$E$4</xm:f>
          </x14:formula1>
          <xm:sqref>E5:E50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25B68-2098-4CFF-B486-AC7FFF1DFAD5}">
  <dimension ref="B2:J23"/>
  <sheetViews>
    <sheetView showGridLines="0" workbookViewId="0">
      <selection activeCell="D6" sqref="D6"/>
    </sheetView>
  </sheetViews>
  <sheetFormatPr defaultRowHeight="15" x14ac:dyDescent="0.25"/>
  <cols>
    <col min="2" max="2" width="28.28515625" customWidth="1"/>
    <col min="3" max="3" width="17.28515625" customWidth="1"/>
    <col min="4" max="4" width="21.85546875" customWidth="1"/>
    <col min="5" max="5" width="27.7109375" customWidth="1"/>
    <col min="6" max="6" width="35.7109375" customWidth="1"/>
    <col min="8" max="8" width="26" customWidth="1"/>
  </cols>
  <sheetData>
    <row r="2" spans="2:10" ht="35.450000000000003" customHeight="1" x14ac:dyDescent="0.25">
      <c r="B2" s="38" t="s">
        <v>10</v>
      </c>
      <c r="C2" s="39"/>
      <c r="D2" s="39"/>
      <c r="E2" s="39"/>
      <c r="F2" s="40"/>
    </row>
    <row r="3" spans="2:10" ht="30.6" customHeight="1" x14ac:dyDescent="0.25">
      <c r="B3" s="36" t="str" cm="1">
        <f t="array" ref="B3">IF(SUM(IF(Apudata!N3:'Apudata'!P3&lt;&gt;"Tietoja puuttuu.",0,1))=0,"",IF(NOT(SUM(IF(Apudata!N3:'Apudata'!P3&lt;&gt;"Tietoja puuttuu.",0,1))=0),"Täytä puuttuvat tiedot."))</f>
        <v/>
      </c>
      <c r="C3" s="37" t="str" cm="1">
        <f t="array" ref="C3">IFERROR(IF(SUM(IF(Apudata!N$5:'Apudata'!N$11&lt;&gt;"ei",1,0))=0,"",IF(SUM(IF(Apudata!N$5:'Apudata'!N$11&lt;&gt;"ei",1,0))=1,"Tietoa puuttuu solusta: " &amp; _xlfn.TEXTJOIN(", ", TRUE, _xlfn._xlws.FILTER(Apudata!N$5:'Apudata'!N$11, ISERROR(SEARCH("ei", Apudata!N$5:'Apudata'!N$11)))) &amp; ".","Tietoja puuttuu soluista: " &amp; _xlfn.TEXTJOIN(", ", TRUE, _xlfn._xlws.FILTER(Apudata!N$5:'Apudata'!N$11, ISERROR(SEARCH("ei",Apudata!N$5:'Apudata'!N$11)))) &amp; ". ")),"")</f>
        <v/>
      </c>
      <c r="D3" s="37" t="str" cm="1">
        <f t="array" ref="D3">IFERROR(IF(SUM(IF(Apudata!O$5:'Apudata'!O$11&lt;&gt;"ei",1,0))=0,"",IF(SUM(IF(Apudata!O$5:'Apudata'!O$11&lt;&gt;"ei",1,0))=1,"Tietoa puuttuu solusta: " &amp; _xlfn.TEXTJOIN(", ", TRUE, _xlfn._xlws.FILTER(Apudata!O$5:'Apudata'!O$11, ISERROR(SEARCH("ei", Apudata!O$5:'Apudata'!O$11)))) &amp; ".","Tietoja puuttuu soluista: " &amp; _xlfn.TEXTJOIN(", ", TRUE, _xlfn._xlws.FILTER(Apudata!O$5:'Apudata'!O$11, ISERROR(SEARCH("ei",Apudata!O$5:'Apudata'!O$11)))) &amp; ". ")),"")</f>
        <v/>
      </c>
      <c r="E3" s="37" t="str" cm="1">
        <f t="array" ref="E3">IFERROR(IF(SUM(IF(Apudata!P$5:'Apudata'!P$11&lt;&gt;"ei",1,0))=0,"",IF(SUM(IF(Apudata!P$5:'Apudata'!P$11&lt;&gt;"ei",1,0))=1,"Tietoa puuttuu solusta: " &amp; _xlfn.TEXTJOIN(", ", TRUE, _xlfn._xlws.FILTER(Apudata!P$5:'Apudata'!P$11, ISERROR(SEARCH("ei", Apudata!P$5:'Apudata'!P$11)))) &amp; ".","Tietoja puuttuu soluista: " &amp; _xlfn.TEXTJOIN(", ", TRUE, _xlfn._xlws.FILTER(Apudata!P$5:'Apudata'!P$11, ISERROR(SEARCH("ei",Apudata!P$5:'Apudata'!P$11)))) &amp; ". ")),"")</f>
        <v/>
      </c>
      <c r="F3" s="21"/>
    </row>
    <row r="4" spans="2:10" ht="34.15" customHeight="1" x14ac:dyDescent="0.25">
      <c r="B4" s="15" t="s">
        <v>11</v>
      </c>
      <c r="C4" s="16" t="s">
        <v>5</v>
      </c>
      <c r="D4" s="16" t="s">
        <v>6</v>
      </c>
      <c r="E4" s="16" t="s">
        <v>7</v>
      </c>
      <c r="F4" s="17" t="s">
        <v>8</v>
      </c>
    </row>
    <row r="5" spans="2:10" x14ac:dyDescent="0.25">
      <c r="B5" s="5"/>
      <c r="C5" s="6"/>
      <c r="D5" s="6" t="s">
        <v>21</v>
      </c>
      <c r="E5" s="6"/>
      <c r="F5" s="7"/>
      <c r="H5" s="9"/>
    </row>
    <row r="6" spans="2:10" x14ac:dyDescent="0.25">
      <c r="B6" s="5"/>
      <c r="C6" s="6"/>
      <c r="D6" s="6" t="s">
        <v>21</v>
      </c>
      <c r="E6" s="6"/>
      <c r="F6" s="7"/>
    </row>
    <row r="7" spans="2:10" x14ac:dyDescent="0.25">
      <c r="B7" s="5"/>
      <c r="C7" s="6"/>
      <c r="D7" s="6"/>
      <c r="E7" s="6"/>
      <c r="F7" s="7"/>
    </row>
    <row r="8" spans="2:10" x14ac:dyDescent="0.25">
      <c r="B8" s="5"/>
      <c r="C8" s="6"/>
      <c r="D8" s="6"/>
      <c r="E8" s="6"/>
      <c r="F8" s="7"/>
    </row>
    <row r="9" spans="2:10" x14ac:dyDescent="0.25">
      <c r="B9" s="5"/>
      <c r="C9" s="6"/>
      <c r="D9" s="6"/>
      <c r="E9" s="6"/>
      <c r="F9" s="7"/>
    </row>
    <row r="10" spans="2:10" x14ac:dyDescent="0.25">
      <c r="B10" s="5"/>
      <c r="C10" s="6"/>
      <c r="D10" s="6"/>
      <c r="E10" s="6"/>
      <c r="F10" s="7"/>
    </row>
    <row r="11" spans="2:10" x14ac:dyDescent="0.25">
      <c r="B11" s="5"/>
      <c r="C11" s="6"/>
      <c r="D11" s="6"/>
      <c r="E11" s="6"/>
      <c r="F11" s="7"/>
    </row>
    <row r="14" spans="2:10" x14ac:dyDescent="0.25">
      <c r="I14" s="10"/>
      <c r="J14" s="11"/>
    </row>
    <row r="15" spans="2:10" x14ac:dyDescent="0.25">
      <c r="H15" s="12"/>
      <c r="J15" s="11"/>
    </row>
    <row r="16" spans="2:10" x14ac:dyDescent="0.25">
      <c r="H16" s="12"/>
      <c r="I16" s="10"/>
      <c r="J16" s="11"/>
    </row>
    <row r="17" spans="8:10" x14ac:dyDescent="0.25">
      <c r="H17" s="12"/>
      <c r="I17" s="10"/>
      <c r="J17" s="11"/>
    </row>
    <row r="18" spans="8:10" x14ac:dyDescent="0.25">
      <c r="H18" s="12"/>
      <c r="I18" s="10"/>
    </row>
    <row r="21" spans="8:10" x14ac:dyDescent="0.25">
      <c r="H21" s="10"/>
    </row>
    <row r="22" spans="8:10" x14ac:dyDescent="0.25">
      <c r="H22" s="11"/>
    </row>
    <row r="23" spans="8:10" x14ac:dyDescent="0.25">
      <c r="H23" s="11"/>
    </row>
  </sheetData>
  <sheetProtection algorithmName="SHA-512" hashValue="QuHt6/9DV/vWMfa6Ldj7VsnpRVej8zGBLaHAogJWmJ8ddf+3MLYoro4k/pAM5NwhubUXOrzULw3UPzFbvXwCXQ==" saltValue="8kxyJoCvASScgr14l65qhw==" spinCount="100000" sheet="1" formatColumns="0" autoFilter="0"/>
  <protectedRanges>
    <protectedRange sqref="B5:F11" name="Range1"/>
  </protectedRanges>
  <mergeCells count="1">
    <mergeCell ref="B2:F2"/>
  </mergeCells>
  <conditionalFormatting sqref="B3">
    <cfRule type="containsText" dxfId="1" priority="1" operator="containsText" text="puuttuvat">
      <formula>NOT(ISERROR(SEARCH("puuttuvat",B3)))</formula>
    </cfRule>
  </conditionalFormatting>
  <conditionalFormatting sqref="C3:E3">
    <cfRule type="containsText" dxfId="0" priority="2" operator="containsText" text="puuttuu">
      <formula>NOT(ISERROR(SEARCH("puuttuu",C3)))</formula>
    </cfRule>
  </conditionalFormatting>
  <dataValidations count="1">
    <dataValidation type="list" allowBlank="1" showInputMessage="1" showErrorMessage="1" sqref="E5:E11" xr:uid="{A0DA2C8E-C4E8-4AB9-8098-AA4F0FAE8BE7}">
      <formula1>"Kestävää,Ei-kestävää"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05227F-3546-4A41-8992-251B00FEA5FC}">
          <x14:formula1>
            <xm:f>Apudata!$C$3</xm:f>
          </x14:formula1>
          <xm:sqref>D5:D11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797EB-7317-4ADE-BB34-1820993B610F}">
  <dimension ref="B1:P50"/>
  <sheetViews>
    <sheetView workbookViewId="0">
      <selection activeCell="D7" sqref="D7"/>
    </sheetView>
  </sheetViews>
  <sheetFormatPr defaultRowHeight="15" x14ac:dyDescent="0.25"/>
  <cols>
    <col min="2" max="2" width="21.28515625" customWidth="1"/>
    <col min="3" max="3" width="18" customWidth="1"/>
    <col min="4" max="4" width="24.7109375" bestFit="1" customWidth="1"/>
    <col min="5" max="5" width="20.42578125" bestFit="1" customWidth="1"/>
    <col min="6" max="6" width="15.28515625" bestFit="1" customWidth="1"/>
    <col min="9" max="9" width="25.7109375" customWidth="1"/>
    <col min="10" max="10" width="22.42578125" customWidth="1"/>
    <col min="11" max="11" width="30.28515625" customWidth="1"/>
    <col min="14" max="14" width="19.85546875" customWidth="1"/>
    <col min="15" max="15" width="20.140625" customWidth="1"/>
    <col min="16" max="16" width="25.42578125" customWidth="1"/>
  </cols>
  <sheetData>
    <row r="1" spans="2:16" x14ac:dyDescent="0.25">
      <c r="B1" s="41" t="s">
        <v>12</v>
      </c>
      <c r="C1" s="42"/>
      <c r="D1" s="42"/>
      <c r="E1" s="43"/>
      <c r="I1" s="9" t="s">
        <v>13</v>
      </c>
      <c r="J1" s="9"/>
      <c r="K1" s="9"/>
      <c r="L1" s="9"/>
      <c r="M1" s="9"/>
      <c r="N1" s="9" t="s">
        <v>14</v>
      </c>
    </row>
    <row r="2" spans="2:16" s="32" customFormat="1" ht="46.15" customHeight="1" x14ac:dyDescent="0.25">
      <c r="B2" s="33" t="s">
        <v>15</v>
      </c>
      <c r="C2" s="34" t="s">
        <v>16</v>
      </c>
      <c r="D2" s="34" t="s">
        <v>17</v>
      </c>
      <c r="E2" s="35" t="s">
        <v>7</v>
      </c>
      <c r="I2" s="32" t="s">
        <v>18</v>
      </c>
      <c r="J2" s="32" t="s">
        <v>19</v>
      </c>
      <c r="K2" s="32" t="s">
        <v>20</v>
      </c>
      <c r="N2" s="32" t="s">
        <v>18</v>
      </c>
      <c r="O2" s="32" t="s">
        <v>19</v>
      </c>
      <c r="P2" s="32" t="s">
        <v>20</v>
      </c>
    </row>
    <row r="3" spans="2:16" x14ac:dyDescent="0.25">
      <c r="B3" s="24" t="s">
        <v>9</v>
      </c>
      <c r="C3" t="s">
        <v>21</v>
      </c>
      <c r="D3" t="s">
        <v>22</v>
      </c>
      <c r="E3" s="25" t="s">
        <v>23</v>
      </c>
      <c r="I3" t="str">
        <f>IFERROR(IF('Raaka-aineet'!C3="", "", "Tietoja puuttuu."),"")</f>
        <v/>
      </c>
      <c r="J3" t="str">
        <f>IFERROR(IF('Raaka-aineet'!D3="", "", "Tietoja puuttuu."),"")</f>
        <v/>
      </c>
      <c r="K3" t="str">
        <f>IFERROR(IF('Raaka-aineet'!E3="", "", "Tietoja puuttuu."),"")</f>
        <v/>
      </c>
      <c r="N3" t="str">
        <f>IFERROR(IF('Tuotettu biokaasu'!C3="", "", "Tietoja puuttuu."),"")</f>
        <v/>
      </c>
      <c r="O3" t="str">
        <f>IFERROR(IF('Tuotettu biokaasu'!D3="", "", "Tietoja puuttuu."),"")</f>
        <v/>
      </c>
      <c r="P3" t="str">
        <f>IFERROR(IF('Tuotettu biokaasu'!E3="", "", "Tietoja puuttuu."),"")</f>
        <v/>
      </c>
    </row>
    <row r="4" spans="2:16" x14ac:dyDescent="0.25">
      <c r="B4" s="24"/>
      <c r="D4" t="s">
        <v>24</v>
      </c>
      <c r="E4" s="25" t="s">
        <v>25</v>
      </c>
    </row>
    <row r="5" spans="2:16" x14ac:dyDescent="0.25">
      <c r="B5" s="26"/>
      <c r="C5" s="27"/>
      <c r="D5" s="27" t="s">
        <v>25</v>
      </c>
      <c r="E5" s="28"/>
      <c r="I5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5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5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5" t="str">
        <f>IFERROR(IF(COUNTA(biokaasu[[#This Row],[Tuote]])&gt;COUNTA(biokaasu[[#This Row],[Määrä]]),SUBSTITUTE(ADDRESS(ROW(biokaasu[[#This Row],[Tuote]]), COLUMN(biokaasu[[#This Row],[Määrä]])),"$",""),"ei"),"")</f>
        <v>ei</v>
      </c>
      <c r="O5" t="str">
        <f>IFERROR(IF(COUNTA(biokaasu[[#This Row],[Tuote]])&gt;COUNTA(biokaasu[[#This Row],[Yksikkö]]),SUBSTITUTE(ADDRESS(ROW(biokaasu[[#This Row],[Tuote]]), COLUMN(biokaasu[[#This Row],[Yksikkö]])),"$",""),"ei"),"")</f>
        <v>ei</v>
      </c>
      <c r="P5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6" spans="2:16" x14ac:dyDescent="0.25">
      <c r="I6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6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6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6" t="str">
        <f>IFERROR(IF(COUNTA(biokaasu[[#This Row],[Tuote]])&gt;COUNTA(biokaasu[[#This Row],[Määrä]]),SUBSTITUTE(ADDRESS(ROW(biokaasu[[#This Row],[Tuote]]), COLUMN(biokaasu[[#This Row],[Määrä]])),"$",""),"ei"),"")</f>
        <v>ei</v>
      </c>
      <c r="O6" t="str">
        <f>IFERROR(IF(COUNTA(biokaasu[[#This Row],[Tuote]])&gt;COUNTA(biokaasu[[#This Row],[Yksikkö]]),SUBSTITUTE(ADDRESS(ROW(biokaasu[[#This Row],[Tuote]]), COLUMN(biokaasu[[#This Row],[Yksikkö]])),"$",""),"ei"),"")</f>
        <v>ei</v>
      </c>
      <c r="P6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7" spans="2:16" x14ac:dyDescent="0.25">
      <c r="I7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7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7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7" t="str">
        <f>IFERROR(IF(COUNTA(biokaasu[[#This Row],[Tuote]])&gt;COUNTA(biokaasu[[#This Row],[Määrä]]),SUBSTITUTE(ADDRESS(ROW(biokaasu[[#This Row],[Tuote]]), COLUMN(biokaasu[[#This Row],[Määrä]])),"$",""),"ei"),"")</f>
        <v>ei</v>
      </c>
      <c r="O7" t="str">
        <f>IFERROR(IF(COUNTA(biokaasu[[#This Row],[Tuote]])&gt;COUNTA(biokaasu[[#This Row],[Yksikkö]]),SUBSTITUTE(ADDRESS(ROW(biokaasu[[#This Row],[Tuote]]), COLUMN(biokaasu[[#This Row],[Yksikkö]])),"$",""),"ei"),"")</f>
        <v>ei</v>
      </c>
      <c r="P7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8" spans="2:16" x14ac:dyDescent="0.25">
      <c r="I8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8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8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8" t="str">
        <f>IFERROR(IF(COUNTA(biokaasu[[#This Row],[Tuote]])&gt;COUNTA(biokaasu[[#This Row],[Määrä]]),SUBSTITUTE(ADDRESS(ROW(biokaasu[[#This Row],[Tuote]]), COLUMN(biokaasu[[#This Row],[Määrä]])),"$",""),"ei"),"")</f>
        <v>ei</v>
      </c>
      <c r="O8" t="str">
        <f>IFERROR(IF(COUNTA(biokaasu[[#This Row],[Tuote]])&gt;COUNTA(biokaasu[[#This Row],[Yksikkö]]),SUBSTITUTE(ADDRESS(ROW(biokaasu[[#This Row],[Tuote]]), COLUMN(biokaasu[[#This Row],[Yksikkö]])),"$",""),"ei"),"")</f>
        <v>ei</v>
      </c>
      <c r="P8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9" spans="2:16" x14ac:dyDescent="0.25">
      <c r="I9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9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9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9" t="str">
        <f>IFERROR(IF(COUNTA(biokaasu[[#This Row],[Tuote]])&gt;COUNTA(biokaasu[[#This Row],[Määrä]]),SUBSTITUTE(ADDRESS(ROW(biokaasu[[#This Row],[Tuote]]), COLUMN(biokaasu[[#This Row],[Määrä]])),"$",""),"ei"),"")</f>
        <v>ei</v>
      </c>
      <c r="O9" t="str">
        <f>IFERROR(IF(COUNTA(biokaasu[[#This Row],[Tuote]])&gt;COUNTA(biokaasu[[#This Row],[Yksikkö]]),SUBSTITUTE(ADDRESS(ROW(biokaasu[[#This Row],[Tuote]]), COLUMN(biokaasu[[#This Row],[Yksikkö]])),"$",""),"ei"),"")</f>
        <v>ei</v>
      </c>
      <c r="P9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10" spans="2:16" x14ac:dyDescent="0.25">
      <c r="I10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0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0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10" t="str">
        <f>IFERROR(IF(COUNTA(biokaasu[[#This Row],[Tuote]])&gt;COUNTA(biokaasu[[#This Row],[Määrä]]),SUBSTITUTE(ADDRESS(ROW(biokaasu[[#This Row],[Tuote]]), COLUMN(biokaasu[[#This Row],[Määrä]])),"$",""),"ei"),"")</f>
        <v>ei</v>
      </c>
      <c r="O10" t="str">
        <f>IFERROR(IF(COUNTA(biokaasu[[#This Row],[Tuote]])&gt;COUNTA(biokaasu[[#This Row],[Yksikkö]]),SUBSTITUTE(ADDRESS(ROW(biokaasu[[#This Row],[Tuote]]), COLUMN(biokaasu[[#This Row],[Yksikkö]])),"$",""),"ei"),"")</f>
        <v>ei</v>
      </c>
      <c r="P10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11" spans="2:16" x14ac:dyDescent="0.25">
      <c r="I11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1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1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  <c r="N11" t="str">
        <f>IFERROR(IF(COUNTA(biokaasu[[#This Row],[Tuote]])&gt;COUNTA(biokaasu[[#This Row],[Määrä]]),SUBSTITUTE(ADDRESS(ROW(biokaasu[[#This Row],[Tuote]]), COLUMN(biokaasu[[#This Row],[Määrä]])),"$",""),"ei"),"")</f>
        <v>ei</v>
      </c>
      <c r="O11" t="str">
        <f>IFERROR(IF(COUNTA(biokaasu[[#This Row],[Tuote]])&gt;COUNTA(biokaasu[[#This Row],[Yksikkö]]),SUBSTITUTE(ADDRESS(ROW(biokaasu[[#This Row],[Tuote]]), COLUMN(biokaasu[[#This Row],[Yksikkö]])),"$",""),"ei"),"")</f>
        <v>ei</v>
      </c>
      <c r="P11" t="str">
        <f>IFERROR(IF(COUNTA(biokaasu[[#This Row],[Tuote]])&gt;COUNTA(biokaasu[[#This Row],[Kestävyystieto]]),SUBSTITUTE(ADDRESS(ROW(biokaasu[[#This Row],[Tuote]]), COLUMN(biokaasu[[#This Row],[Kestävyystieto]])),"$",""),"ei"),"")</f>
        <v>ei</v>
      </c>
    </row>
    <row r="12" spans="2:16" x14ac:dyDescent="0.25">
      <c r="I12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2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2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3" spans="2:16" x14ac:dyDescent="0.25">
      <c r="I13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3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3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4" spans="2:16" x14ac:dyDescent="0.25">
      <c r="I14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4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4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5" spans="2:16" x14ac:dyDescent="0.25">
      <c r="I15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5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5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6" spans="2:16" x14ac:dyDescent="0.25">
      <c r="I16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6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6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7" spans="9:11" x14ac:dyDescent="0.25">
      <c r="I17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7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7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8" spans="9:11" x14ac:dyDescent="0.25">
      <c r="I18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8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8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19" spans="9:11" x14ac:dyDescent="0.25">
      <c r="I19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19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19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0" spans="9:11" x14ac:dyDescent="0.25">
      <c r="I20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0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0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1" spans="9:11" x14ac:dyDescent="0.25">
      <c r="I21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1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1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2" spans="9:11" x14ac:dyDescent="0.25">
      <c r="I22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2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2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3" spans="9:11" x14ac:dyDescent="0.25">
      <c r="I23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3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3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4" spans="9:11" x14ac:dyDescent="0.25">
      <c r="I24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4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4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5" spans="9:11" x14ac:dyDescent="0.25">
      <c r="I25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5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5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6" spans="9:11" x14ac:dyDescent="0.25">
      <c r="I26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6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6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7" spans="9:11" x14ac:dyDescent="0.25">
      <c r="I27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7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7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8" spans="9:11" x14ac:dyDescent="0.25">
      <c r="I28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8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8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29" spans="9:11" x14ac:dyDescent="0.25">
      <c r="I29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29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29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0" spans="9:11" x14ac:dyDescent="0.25">
      <c r="I30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0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0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1" spans="9:11" x14ac:dyDescent="0.25">
      <c r="I31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1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1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2" spans="9:11" x14ac:dyDescent="0.25">
      <c r="I32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2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2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3" spans="9:11" x14ac:dyDescent="0.25">
      <c r="I33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3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3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4" spans="9:11" x14ac:dyDescent="0.25">
      <c r="I34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4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4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5" spans="9:11" x14ac:dyDescent="0.25">
      <c r="I35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5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5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6" spans="9:11" x14ac:dyDescent="0.25">
      <c r="I36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6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6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7" spans="9:11" x14ac:dyDescent="0.25">
      <c r="I37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7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7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8" spans="9:11" x14ac:dyDescent="0.25">
      <c r="I38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8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8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39" spans="9:11" x14ac:dyDescent="0.25">
      <c r="I39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39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39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0" spans="9:11" x14ac:dyDescent="0.25">
      <c r="I40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0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0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1" spans="9:11" x14ac:dyDescent="0.25">
      <c r="I41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1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1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2" spans="9:11" x14ac:dyDescent="0.25">
      <c r="I42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2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2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3" spans="9:11" x14ac:dyDescent="0.25">
      <c r="I43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3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3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4" spans="9:11" x14ac:dyDescent="0.25">
      <c r="I44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4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4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5" spans="9:11" x14ac:dyDescent="0.25">
      <c r="I45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5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5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6" spans="9:11" x14ac:dyDescent="0.25">
      <c r="I46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6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6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7" spans="9:11" x14ac:dyDescent="0.25">
      <c r="I47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7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7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8" spans="9:11" x14ac:dyDescent="0.25">
      <c r="I48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8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8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49" spans="9:11" x14ac:dyDescent="0.25">
      <c r="I49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49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49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  <row r="50" spans="9:11" x14ac:dyDescent="0.25">
      <c r="I50" t="str">
        <f>IFERROR(IF(COUNTA(raaka_aineet[[#This Row],[Raaka-aine]])&gt;COUNTA(raaka_aineet[[#This Row],[Määrä]]),SUBSTITUTE(ADDRESS(ROW(raaka_aineet[[#This Row],[Raaka-aine]]), COLUMN(raaka_aineet[[#This Row],[Määrä]])),"$",""),"ei"),"")</f>
        <v>ei</v>
      </c>
      <c r="J50" t="str">
        <f>IFERROR(IF(COUNTA(raaka_aineet[[#This Row],[Raaka-aine]])&gt;COUNTA(raaka_aineet[[#This Row],[Yksikkö]]),SUBSTITUTE(ADDRESS(ROW(raaka_aineet[[#This Row],[Raaka-aine]]), COLUMN(raaka_aineet[[#This Row],[Yksikkö]])),"$",""),"ei"),"")</f>
        <v>ei</v>
      </c>
      <c r="K50" t="str">
        <f>IFERROR(IF(COUNTA(raaka_aineet[[#This Row],[Raaka-aine]])&gt;COUNTA(raaka_aineet[[#This Row],[Kestävyystieto]]),SUBSTITUTE(ADDRESS(ROW(raaka_aineet[[#This Row],[Raaka-aine]]), COLUMN(raaka_aineet[[#This Row],[Kestävyystieto]])),"$",""),"ei"),"")</f>
        <v>ei</v>
      </c>
    </row>
  </sheetData>
  <mergeCells count="1">
    <mergeCell ref="B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F6169E7730DD49A0B6996318F39A17" ma:contentTypeVersion="16" ma:contentTypeDescription="Create a new document." ma:contentTypeScope="" ma:versionID="4dd9a6e5ab0ab84435e63e3c95415bbb">
  <xsd:schema xmlns:xsd="http://www.w3.org/2001/XMLSchema" xmlns:xs="http://www.w3.org/2001/XMLSchema" xmlns:p="http://schemas.microsoft.com/office/2006/metadata/properties" xmlns:ns2="07b74b26-674c-4d4c-9bcc-73fb11bc3209" xmlns:ns3="56354002-99bc-4f01-b02a-11538c6d4169" targetNamespace="http://schemas.microsoft.com/office/2006/metadata/properties" ma:root="true" ma:fieldsID="12b23075c6fa0eb1128910d5d23db1e9" ns2:_="" ns3:_="">
    <xsd:import namespace="07b74b26-674c-4d4c-9bcc-73fb11bc3209"/>
    <xsd:import namespace="56354002-99bc-4f01-b02a-11538c6d41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b74b26-674c-4d4c-9bcc-73fb11bc32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3e80df17-6dce-42fc-a3dc-94a0db4b21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54002-99bc-4f01-b02a-11538c6d4169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2a260b3-aea6-4b97-960f-2dfd79b75d72}" ma:internalName="TaxCatchAll" ma:showField="CatchAllData" ma:web="56354002-99bc-4f01-b02a-11538c6d41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354002-99bc-4f01-b02a-11538c6d4169" xsi:nil="true"/>
    <lcf76f155ced4ddcb4097134ff3c332f xmlns="07b74b26-674c-4d4c-9bcc-73fb11bc320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E8BB422-0797-4AB1-8113-0E8A1C7C2B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b74b26-674c-4d4c-9bcc-73fb11bc3209"/>
    <ds:schemaRef ds:uri="56354002-99bc-4f01-b02a-11538c6d41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34AD2A-7808-4958-8934-A7311805EB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D03571-4B6D-4202-985C-58F342F20FED}">
  <ds:schemaRefs>
    <ds:schemaRef ds:uri="http://purl.org/dc/terms/"/>
    <ds:schemaRef ds:uri="http://schemas.microsoft.com/office/2006/documentManagement/types"/>
    <ds:schemaRef ds:uri="http://schemas.microsoft.com/office/infopath/2007/PartnerControls"/>
    <ds:schemaRef ds:uri="07b74b26-674c-4d4c-9bcc-73fb11bc3209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56354002-99bc-4f01-b02a-11538c6d4169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4</vt:i4>
      </vt:variant>
    </vt:vector>
  </HeadingPairs>
  <TitlesOfParts>
    <vt:vector size="4" baseType="lpstr">
      <vt:lpstr>Ohje</vt:lpstr>
      <vt:lpstr>Raaka-aineet</vt:lpstr>
      <vt:lpstr>Tuotettu biokaasu</vt:lpstr>
      <vt:lpstr>Apudata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Olli Mäki</cp:lastModifiedBy>
  <cp:revision/>
  <dcterms:created xsi:type="dcterms:W3CDTF">2024-05-24T10:45:17Z</dcterms:created>
  <dcterms:modified xsi:type="dcterms:W3CDTF">2025-02-05T13:36:36Z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0x010100A0F6169E7730DD49A0B6996318F39A17</vt:lpwstr>
  </property>
  <property fmtid="{D5CDD505-2E9C-101B-9397-08002B2CF9AE}" pid="3" name="MediaServiceImageTags">
    <vt:lpwstr/>
  </property>
</Properties>
</file>