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03103790\Downloads\"/>
    </mc:Choice>
  </mc:AlternateContent>
  <xr:revisionPtr revIDLastSave="0" documentId="13_ncr:1_{B1DC16CE-7556-406B-946F-113FE8229C10}" xr6:coauthVersionLast="47" xr6:coauthVersionMax="47" xr10:uidLastSave="{00000000-0000-0000-0000-000000000000}"/>
  <bookViews>
    <workbookView xWindow="-108" yWindow="-108" windowWidth="39876" windowHeight="17496" xr2:uid="{00000000-000D-0000-FFFF-FFFF00000000}"/>
  </bookViews>
  <sheets>
    <sheet name="Kaikki verkkotoiminnot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4" i="8" l="1"/>
  <c r="C4" i="8"/>
  <c r="C13" i="8" s="1"/>
  <c r="C16" i="8" s="1"/>
  <c r="C17" i="8" s="1"/>
  <c r="D14" i="8"/>
  <c r="F14" i="8" l="1"/>
  <c r="F4" i="8"/>
  <c r="E14" i="8"/>
  <c r="E4" i="8"/>
  <c r="D4" i="8"/>
  <c r="F13" i="8" l="1"/>
  <c r="F16" i="8" s="1"/>
  <c r="F17" i="8" s="1"/>
  <c r="E13" i="8"/>
  <c r="E16" i="8" s="1"/>
  <c r="E17" i="8" s="1"/>
  <c r="D13" i="8"/>
  <c r="D16" i="8" s="1"/>
  <c r="D17" i="8" s="1"/>
  <c r="B14" i="8" l="1"/>
  <c r="B4" i="8"/>
  <c r="B13" i="8" s="1"/>
  <c r="B16" i="8" l="1"/>
  <c r="B17" i="8" s="1"/>
</calcChain>
</file>

<file path=xl/sharedStrings.xml><?xml version="1.0" encoding="utf-8"?>
<sst xmlns="http://schemas.openxmlformats.org/spreadsheetml/2006/main" count="31" uniqueCount="30">
  <si>
    <t xml:space="preserve">WACC </t>
  </si>
  <si>
    <t>Yhteisöverokanta</t>
  </si>
  <si>
    <t>Velaton beeta</t>
  </si>
  <si>
    <t xml:space="preserve">Velallinen beeta </t>
  </si>
  <si>
    <t>Markkinariskipreemio</t>
  </si>
  <si>
    <t>Likvidittömyyspreemio</t>
  </si>
  <si>
    <t>Pääomakanta (vieraan pääoman osuus)</t>
  </si>
  <si>
    <t>Pääomakanta (oman pääoman osuus)</t>
  </si>
  <si>
    <t>Vieraan pääoman riskipreemio</t>
  </si>
  <si>
    <t>Oman pääoman kustannus</t>
  </si>
  <si>
    <t>Vieraan pääoman kustannus</t>
  </si>
  <si>
    <t>Lisäriskipreemio (maakaasu)</t>
  </si>
  <si>
    <t>Riskitön korkokanta päivitetään vuosittain</t>
  </si>
  <si>
    <t>Sähkön kantaverkkotoiminta</t>
  </si>
  <si>
    <t>Maakaasun jakeluverkkotoiminta</t>
  </si>
  <si>
    <t>Maakaasun siirtoverkkotoiminta</t>
  </si>
  <si>
    <t>Post-tax WACC</t>
  </si>
  <si>
    <t>Pre-tax WACC</t>
  </si>
  <si>
    <t>Pre-tax WACC on valvontamenetelmissä sovellettava kohtuullinen tuottoaste</t>
  </si>
  <si>
    <t>WACC = Weighted Average Cost of Capital, Pääoman painotettu keskikustannus</t>
  </si>
  <si>
    <t>Riskittömän korkokannan arvo lasketaan vuosittain kahdella eri tavalla – Rr1 ja Rr2. Näistä kahdella eri tavalla lasketusta arvosta sovelletaan sitä, joka antaa riskittömälle korkokannalle korkeamman arvon.</t>
  </si>
  <si>
    <t>Riskitön korkokanta - Vieras pääoma</t>
  </si>
  <si>
    <t>Riskitön korkokanta - Oma pääoma</t>
  </si>
  <si>
    <t>Vieraan pääoman riskipreemio on päivitetty viidennelle valvontajaksolle valvontamenetelmien mukaiseti. Vieraan pääoman riskipreemion arvo viidennellä valvontajaksolla on 1,26 %.</t>
  </si>
  <si>
    <t>Vaihtoehdossa Rr1 riskittömän korkokannan arvo päivitetään vuosittain käyttäen Suomen valtion kymmenen vuoden obligaatioiden koron edellisen vuoden huhti-syyskuun toteutuneiden päiväarvojen keskiarvoa. Esimerkiksi vuodelle 2021 arvo määräytyy vuoden 2020 huhti-syyskuun toteutuneiden päiväarvojen keskiarvon perusteella.</t>
  </si>
  <si>
    <t>Vaihtoehdossa Rr2 riskittömän korkokannan arvo päivitetään vuosittain käyttäen Suomen valtion kymmenen vuoden obligaatioiden koron kymmenen edellisen vuoden toteutuneiden päiväarvojen keskiarvoa. Esimerkiksi vuodelle 2021 arvo määräytyy vuoden 2010 lokakuun – vuoden 2020 syyskuun toteutuneiden päiväarvojen keskiarvon perusteella.</t>
  </si>
  <si>
    <t>Vuosi 2022</t>
  </si>
  <si>
    <t>Sähkön suurjännitteinen jakeluverkkotoiminta</t>
  </si>
  <si>
    <t>Sähkön jakeluverkkotoiminta</t>
  </si>
  <si>
    <t>Vuoden 2021 sähkömarkkinalain muutosten johdosta Energiavirasto katsoo, että sähkön jakeluverkkotoiminnan osalta vuonna 2022 laskennassa sovelletaan vaihtoehtoa Rr1. Sähkön suurjänniteisen jakeluverkkotoiminnan, sähkön kantaverkkotoiminnan sekä maakaasun jakelu- ja siirtoverkkotoiminnan osalta vuonna 2022 laskennassa sovelletaan vaihtoehtoa Rr2.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</si>
</sst>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\ %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rgb="FFFF0000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37">
    <xf numFmtId="0" fontId="0" fillId="0" borderId="0" xfId="0"/>
    <xf numFmtId="0" fontId="2" fillId="0" borderId="2" xfId="0" applyFont="1" applyBorder="1" applyAlignment="1"/>
    <xf numFmtId="0" fontId="2" fillId="0" borderId="2" xfId="0" applyFont="1" applyBorder="1" applyAlignment="1">
      <alignment horizontal="left"/>
    </xf>
    <xf numFmtId="0" fontId="0" fillId="0" borderId="0" xfId="0"/>
    <xf numFmtId="0" fontId="0" fillId="0" borderId="0" xfId="0" applyFont="1"/>
    <xf numFmtId="0" fontId="4" fillId="0" borderId="0" xfId="0" applyFont="1"/>
    <xf numFmtId="0" fontId="3" fillId="0" borderId="0" xfId="0" applyFont="1" applyFill="1" applyBorder="1" applyAlignment="1">
      <alignment horizontal="left"/>
    </xf>
    <xf numFmtId="0" fontId="3" fillId="0" borderId="3" xfId="0" applyFont="1" applyBorder="1" applyAlignment="1">
      <alignment horizontal="left"/>
    </xf>
    <xf numFmtId="165" fontId="3" fillId="0" borderId="5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165" fontId="3" fillId="0" borderId="5" xfId="1" applyNumberFormat="1" applyFont="1" applyBorder="1" applyAlignment="1">
      <alignment horizontal="center"/>
    </xf>
    <xf numFmtId="10" fontId="3" fillId="0" borderId="5" xfId="0" applyNumberFormat="1" applyFont="1" applyBorder="1" applyAlignment="1">
      <alignment horizontal="center"/>
    </xf>
    <xf numFmtId="10" fontId="2" fillId="0" borderId="7" xfId="0" applyNumberFormat="1" applyFont="1" applyBorder="1" applyAlignment="1">
      <alignment horizontal="center"/>
    </xf>
    <xf numFmtId="10" fontId="3" fillId="0" borderId="7" xfId="0" applyNumberFormat="1" applyFont="1" applyBorder="1" applyAlignment="1">
      <alignment horizontal="center"/>
    </xf>
    <xf numFmtId="0" fontId="2" fillId="0" borderId="0" xfId="0" applyFont="1" applyFill="1" applyBorder="1" applyAlignment="1">
      <alignment horizontal="left"/>
    </xf>
    <xf numFmtId="10" fontId="3" fillId="0" borderId="0" xfId="0" applyNumberFormat="1" applyFont="1" applyBorder="1" applyAlignment="1">
      <alignment horizontal="center"/>
    </xf>
    <xf numFmtId="165" fontId="3" fillId="0" borderId="9" xfId="0" applyNumberFormat="1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164" fontId="3" fillId="0" borderId="9" xfId="0" applyNumberFormat="1" applyFont="1" applyBorder="1" applyAlignment="1">
      <alignment horizontal="center"/>
    </xf>
    <xf numFmtId="165" fontId="3" fillId="0" borderId="9" xfId="1" applyNumberFormat="1" applyFont="1" applyBorder="1" applyAlignment="1">
      <alignment horizontal="center"/>
    </xf>
    <xf numFmtId="10" fontId="3" fillId="0" borderId="9" xfId="0" applyNumberFormat="1" applyFont="1" applyBorder="1" applyAlignment="1">
      <alignment horizontal="center"/>
    </xf>
    <xf numFmtId="10" fontId="3" fillId="0" borderId="10" xfId="0" applyNumberFormat="1" applyFont="1" applyBorder="1" applyAlignment="1">
      <alignment horizontal="center"/>
    </xf>
    <xf numFmtId="10" fontId="2" fillId="0" borderId="10" xfId="0" applyNumberFormat="1" applyFont="1" applyBorder="1" applyAlignment="1">
      <alignment horizontal="center"/>
    </xf>
    <xf numFmtId="0" fontId="2" fillId="0" borderId="3" xfId="0" applyFont="1" applyBorder="1" applyAlignment="1">
      <alignment horizontal="left"/>
    </xf>
    <xf numFmtId="0" fontId="2" fillId="2" borderId="1" xfId="0" applyFont="1" applyFill="1" applyBorder="1" applyAlignment="1">
      <alignment horizontal="left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left"/>
    </xf>
    <xf numFmtId="0" fontId="2" fillId="2" borderId="7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left" wrapText="1"/>
    </xf>
    <xf numFmtId="0" fontId="2" fillId="2" borderId="11" xfId="0" applyFont="1" applyFill="1" applyBorder="1" applyAlignment="1">
      <alignment horizontal="left"/>
    </xf>
    <xf numFmtId="0" fontId="2" fillId="2" borderId="12" xfId="0" applyFont="1" applyFill="1" applyBorder="1" applyAlignment="1">
      <alignment horizontal="left"/>
    </xf>
    <xf numFmtId="0" fontId="2" fillId="0" borderId="0" xfId="0" applyFont="1"/>
    <xf numFmtId="0" fontId="3" fillId="0" borderId="0" xfId="0" applyFont="1"/>
    <xf numFmtId="0" fontId="6" fillId="0" borderId="0" xfId="0" applyFont="1" applyFill="1" applyBorder="1" applyAlignment="1">
      <alignment horizontal="left"/>
    </xf>
  </cellXfs>
  <cellStyles count="3">
    <cellStyle name="Normaali" xfId="0" builtinId="0"/>
    <cellStyle name="Normaali 2" xfId="2" xr:uid="{00000000-0005-0000-0000-000001000000}"/>
    <cellStyle name="Prosenttia" xfId="1" builtinId="5"/>
  </cellStyles>
  <dxfs count="0"/>
  <tableStyles count="0" defaultTableStyle="TableStyleMedium9" defaultPivotStyle="PivotStyleLight16"/>
  <colors>
    <mruColors>
      <color rgb="FFE5F7FF"/>
      <color rgb="FFD2D2D2"/>
      <color rgb="FFD2DDDD"/>
      <color rgb="FFBC2359"/>
      <color rgb="FFFBBA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Energiavirasto">
      <a:dk1>
        <a:sysClr val="windowText" lastClr="000000"/>
      </a:dk1>
      <a:lt1>
        <a:sysClr val="window" lastClr="FFFFFF"/>
      </a:lt1>
      <a:dk2>
        <a:srgbClr val="39302A"/>
      </a:dk2>
      <a:lt2>
        <a:srgbClr val="E5DEDB"/>
      </a:lt2>
      <a:accent1>
        <a:srgbClr val="FBBA00"/>
      </a:accent1>
      <a:accent2>
        <a:srgbClr val="BC2359"/>
      </a:accent2>
      <a:accent3>
        <a:srgbClr val="555555"/>
      </a:accent3>
      <a:accent4>
        <a:srgbClr val="F1901D"/>
      </a:accent4>
      <a:accent5>
        <a:srgbClr val="EC7404"/>
      </a:accent5>
      <a:accent6>
        <a:srgbClr val="E55726"/>
      </a:accent6>
      <a:hlink>
        <a:srgbClr val="2998E3"/>
      </a:hlink>
      <a:folHlink>
        <a:srgbClr val="7F723D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5"/>
  <sheetViews>
    <sheetView tabSelected="1" workbookViewId="0">
      <selection activeCell="A22" sqref="A22"/>
    </sheetView>
  </sheetViews>
  <sheetFormatPr defaultColWidth="9.21875" defaultRowHeight="14.4" x14ac:dyDescent="0.3"/>
  <cols>
    <col min="1" max="1" width="50.77734375" style="3" customWidth="1"/>
    <col min="2" max="3" width="28.21875" style="3" customWidth="1"/>
    <col min="4" max="4" width="24" style="3" customWidth="1"/>
    <col min="5" max="5" width="23.5546875" style="3" customWidth="1"/>
    <col min="6" max="6" width="22.77734375" style="4" customWidth="1"/>
    <col min="7" max="7" width="17.44140625" style="4" customWidth="1"/>
    <col min="8" max="8" width="18.44140625" style="3" customWidth="1"/>
    <col min="9" max="9" width="16.21875" style="4" customWidth="1"/>
    <col min="10" max="10" width="14.77734375" style="4" customWidth="1"/>
    <col min="11" max="11" width="19.77734375" style="4" customWidth="1"/>
    <col min="12" max="12" width="20.77734375" style="3" customWidth="1"/>
    <col min="13" max="13" width="19.77734375" style="3" customWidth="1"/>
    <col min="14" max="15" width="22.44140625" style="3" customWidth="1"/>
    <col min="16" max="16384" width="9.21875" style="3"/>
  </cols>
  <sheetData>
    <row r="1" spans="1:9" ht="38.4" thickBot="1" x14ac:dyDescent="0.35">
      <c r="A1" s="25" t="s">
        <v>26</v>
      </c>
      <c r="B1" s="26" t="s">
        <v>28</v>
      </c>
      <c r="C1" s="26" t="s">
        <v>27</v>
      </c>
      <c r="D1" s="26" t="s">
        <v>13</v>
      </c>
      <c r="E1" s="26" t="s">
        <v>14</v>
      </c>
      <c r="F1" s="27" t="s">
        <v>15</v>
      </c>
    </row>
    <row r="2" spans="1:9" ht="21.75" customHeight="1" x14ac:dyDescent="0.3">
      <c r="A2" s="1" t="s">
        <v>1</v>
      </c>
      <c r="B2" s="17">
        <v>0.2</v>
      </c>
      <c r="C2" s="17">
        <v>0.2</v>
      </c>
      <c r="D2" s="17">
        <v>0.2</v>
      </c>
      <c r="E2" s="17">
        <v>0.2</v>
      </c>
      <c r="F2" s="8">
        <v>0.2</v>
      </c>
      <c r="G2" s="3"/>
      <c r="I2" s="3"/>
    </row>
    <row r="3" spans="1:9" x14ac:dyDescent="0.3">
      <c r="A3" s="1" t="s">
        <v>2</v>
      </c>
      <c r="B3" s="18">
        <v>0.54</v>
      </c>
      <c r="C3" s="18">
        <v>0.54</v>
      </c>
      <c r="D3" s="18">
        <v>0.4</v>
      </c>
      <c r="E3" s="18">
        <v>0.45</v>
      </c>
      <c r="F3" s="9">
        <v>0.45</v>
      </c>
      <c r="G3" s="3"/>
      <c r="I3" s="3"/>
    </row>
    <row r="4" spans="1:9" x14ac:dyDescent="0.3">
      <c r="A4" s="1" t="s">
        <v>3</v>
      </c>
      <c r="B4" s="19">
        <f t="shared" ref="B4:C4" si="0">B3*(1+(1-B2)*B7/B8)</f>
        <v>0.82800000000000007</v>
      </c>
      <c r="C4" s="19">
        <f t="shared" si="0"/>
        <v>0.82800000000000007</v>
      </c>
      <c r="D4" s="19">
        <f t="shared" ref="D4" si="1">D3*(1+(1-D2)*D7/D8)</f>
        <v>0.72000000000000008</v>
      </c>
      <c r="E4" s="19">
        <f t="shared" ref="E4:F4" si="2">E3*(1+(1-E2)*E7/E8)</f>
        <v>0.69000000000000006</v>
      </c>
      <c r="F4" s="10">
        <f t="shared" si="2"/>
        <v>0.69000000000000006</v>
      </c>
      <c r="G4" s="3"/>
      <c r="I4" s="3"/>
    </row>
    <row r="5" spans="1:9" x14ac:dyDescent="0.3">
      <c r="A5" s="1" t="s">
        <v>4</v>
      </c>
      <c r="B5" s="17">
        <v>0.05</v>
      </c>
      <c r="C5" s="17">
        <v>0.05</v>
      </c>
      <c r="D5" s="17">
        <v>0.05</v>
      </c>
      <c r="E5" s="17">
        <v>0.05</v>
      </c>
      <c r="F5" s="8">
        <v>0.05</v>
      </c>
      <c r="G5" s="3"/>
      <c r="I5" s="3"/>
    </row>
    <row r="6" spans="1:9" x14ac:dyDescent="0.3">
      <c r="A6" s="1" t="s">
        <v>5</v>
      </c>
      <c r="B6" s="17">
        <v>6.0000000000000001E-3</v>
      </c>
      <c r="C6" s="17">
        <v>6.0000000000000001E-3</v>
      </c>
      <c r="D6" s="17">
        <v>6.0000000000000001E-3</v>
      </c>
      <c r="E6" s="17">
        <v>6.0000000000000001E-3</v>
      </c>
      <c r="F6" s="8">
        <v>6.0000000000000001E-3</v>
      </c>
      <c r="G6" s="3"/>
      <c r="I6" s="3"/>
    </row>
    <row r="7" spans="1:9" x14ac:dyDescent="0.3">
      <c r="A7" s="1" t="s">
        <v>6</v>
      </c>
      <c r="B7" s="17">
        <v>0.4</v>
      </c>
      <c r="C7" s="17">
        <v>0.4</v>
      </c>
      <c r="D7" s="17">
        <v>0.5</v>
      </c>
      <c r="E7" s="17">
        <v>0.4</v>
      </c>
      <c r="F7" s="8">
        <v>0.4</v>
      </c>
      <c r="G7" s="3"/>
      <c r="I7" s="3"/>
    </row>
    <row r="8" spans="1:9" x14ac:dyDescent="0.3">
      <c r="A8" s="1" t="s">
        <v>7</v>
      </c>
      <c r="B8" s="17">
        <v>0.6</v>
      </c>
      <c r="C8" s="17">
        <v>0.6</v>
      </c>
      <c r="D8" s="17">
        <v>0.5</v>
      </c>
      <c r="E8" s="17">
        <v>0.6</v>
      </c>
      <c r="F8" s="8">
        <v>0.6</v>
      </c>
      <c r="G8" s="3"/>
      <c r="I8" s="3"/>
    </row>
    <row r="9" spans="1:9" x14ac:dyDescent="0.3">
      <c r="A9" s="1" t="s">
        <v>8</v>
      </c>
      <c r="B9" s="21">
        <v>1.26E-2</v>
      </c>
      <c r="C9" s="21">
        <v>1.26E-2</v>
      </c>
      <c r="D9" s="21">
        <v>1.26E-2</v>
      </c>
      <c r="E9" s="21">
        <v>1.26E-2</v>
      </c>
      <c r="F9" s="12">
        <v>1.26E-2</v>
      </c>
      <c r="G9" s="3"/>
      <c r="I9" s="3"/>
    </row>
    <row r="10" spans="1:9" x14ac:dyDescent="0.3">
      <c r="A10" s="2" t="s">
        <v>11</v>
      </c>
      <c r="B10" s="20">
        <v>0</v>
      </c>
      <c r="C10" s="20">
        <v>0</v>
      </c>
      <c r="D10" s="20">
        <v>0</v>
      </c>
      <c r="E10" s="20">
        <v>1.2999999999999999E-2</v>
      </c>
      <c r="F10" s="11">
        <v>1.7000000000000001E-2</v>
      </c>
      <c r="G10" s="3"/>
      <c r="I10" s="3"/>
    </row>
    <row r="11" spans="1:9" x14ac:dyDescent="0.3">
      <c r="A11" s="1" t="s">
        <v>21</v>
      </c>
      <c r="B11" s="21">
        <v>-8.0000000000000004E-4</v>
      </c>
      <c r="C11" s="21">
        <v>7.7999999999999996E-3</v>
      </c>
      <c r="D11" s="21">
        <v>7.7999999999999996E-3</v>
      </c>
      <c r="E11" s="21">
        <v>7.7999999999999996E-3</v>
      </c>
      <c r="F11" s="12">
        <v>7.7999999999999996E-3</v>
      </c>
      <c r="G11" s="3"/>
      <c r="I11" s="3"/>
    </row>
    <row r="12" spans="1:9" x14ac:dyDescent="0.3">
      <c r="A12" s="1" t="s">
        <v>22</v>
      </c>
      <c r="B12" s="21">
        <v>-8.0000000000000004E-4</v>
      </c>
      <c r="C12" s="21">
        <v>7.7999999999999996E-3</v>
      </c>
      <c r="D12" s="21">
        <v>7.7999999999999996E-3</v>
      </c>
      <c r="E12" s="21">
        <v>7.7999999999999996E-3</v>
      </c>
      <c r="F12" s="12">
        <v>7.7999999999999996E-3</v>
      </c>
      <c r="G12" s="3"/>
      <c r="I12" s="3"/>
    </row>
    <row r="13" spans="1:9" x14ac:dyDescent="0.3">
      <c r="A13" s="1" t="s">
        <v>9</v>
      </c>
      <c r="B13" s="21">
        <f>((B12)+B4*B5+B6+B10)</f>
        <v>4.6600000000000003E-2</v>
      </c>
      <c r="C13" s="21">
        <f>((C12)+C4*C5+C6+C10)</f>
        <v>5.5200000000000006E-2</v>
      </c>
      <c r="D13" s="21">
        <f t="shared" ref="D13" si="3">((D12)+D4*D5+D6+D10)</f>
        <v>4.9800000000000004E-2</v>
      </c>
      <c r="E13" s="21">
        <f t="shared" ref="E13:F13" si="4">((E12)+E4*E5+E6+E10)</f>
        <v>6.13E-2</v>
      </c>
      <c r="F13" s="12">
        <f t="shared" si="4"/>
        <v>6.5299999999999997E-2</v>
      </c>
      <c r="G13" s="3"/>
      <c r="I13" s="3"/>
    </row>
    <row r="14" spans="1:9" x14ac:dyDescent="0.3">
      <c r="A14" s="1" t="s">
        <v>10</v>
      </c>
      <c r="B14" s="21">
        <f t="shared" ref="B14:C14" si="5">B11+B9</f>
        <v>1.18E-2</v>
      </c>
      <c r="C14" s="21">
        <f t="shared" si="5"/>
        <v>2.0400000000000001E-2</v>
      </c>
      <c r="D14" s="21">
        <f>D11+D9</f>
        <v>2.0400000000000001E-2</v>
      </c>
      <c r="E14" s="21">
        <f t="shared" ref="E14:F14" si="6">E11+E9</f>
        <v>2.0400000000000001E-2</v>
      </c>
      <c r="F14" s="12">
        <f t="shared" si="6"/>
        <v>2.0400000000000001E-2</v>
      </c>
      <c r="G14" s="3"/>
      <c r="I14" s="3"/>
    </row>
    <row r="15" spans="1:9" x14ac:dyDescent="0.3">
      <c r="A15" s="28" t="s">
        <v>0</v>
      </c>
      <c r="B15" s="29"/>
      <c r="C15" s="29"/>
      <c r="D15" s="29"/>
      <c r="E15" s="29"/>
      <c r="F15" s="30"/>
      <c r="G15" s="3"/>
      <c r="I15" s="3"/>
    </row>
    <row r="16" spans="1:9" x14ac:dyDescent="0.3">
      <c r="A16" s="7" t="s">
        <v>16</v>
      </c>
      <c r="B16" s="22">
        <f>B13*B8+(1-B2)*B14*B7</f>
        <v>3.1736E-2</v>
      </c>
      <c r="C16" s="22">
        <f>C13*C8+(1-C2)*C14*C7</f>
        <v>3.9648000000000003E-2</v>
      </c>
      <c r="D16" s="22">
        <f>D13*D8+(1-D2)*D14*D7</f>
        <v>3.3060000000000006E-2</v>
      </c>
      <c r="E16" s="22">
        <f>E13*E8+(1-E2)*E14*E7</f>
        <v>4.3307999999999999E-2</v>
      </c>
      <c r="F16" s="14">
        <f>F13*F8+(1-F2)*F14*F7</f>
        <v>4.5707999999999999E-2</v>
      </c>
    </row>
    <row r="17" spans="1:6" x14ac:dyDescent="0.3">
      <c r="A17" s="24" t="s">
        <v>17</v>
      </c>
      <c r="B17" s="23">
        <f>B16/(1-B2)</f>
        <v>3.9669999999999997E-2</v>
      </c>
      <c r="C17" s="23">
        <f>C16/(1-C2)</f>
        <v>4.956E-2</v>
      </c>
      <c r="D17" s="23">
        <f>D16/(1-D2)</f>
        <v>4.1325000000000008E-2</v>
      </c>
      <c r="E17" s="23">
        <f>E16/(1-E2)</f>
        <v>5.4134999999999996E-2</v>
      </c>
      <c r="F17" s="13">
        <f>F16/(1-F2)</f>
        <v>5.7134999999999998E-2</v>
      </c>
    </row>
    <row r="18" spans="1:6" ht="15" thickBot="1" x14ac:dyDescent="0.35">
      <c r="A18" s="31"/>
      <c r="B18" s="32"/>
      <c r="C18" s="32"/>
      <c r="D18" s="32"/>
      <c r="E18" s="32"/>
      <c r="F18" s="33"/>
    </row>
    <row r="19" spans="1:6" x14ac:dyDescent="0.3">
      <c r="D19" s="16"/>
    </row>
    <row r="20" spans="1:6" s="35" customFormat="1" ht="12.6" x14ac:dyDescent="0.2">
      <c r="A20" s="15" t="s">
        <v>18</v>
      </c>
    </row>
    <row r="21" spans="1:6" s="35" customFormat="1" ht="12.6" x14ac:dyDescent="0.2">
      <c r="A21" s="34"/>
    </row>
    <row r="22" spans="1:6" s="35" customFormat="1" ht="12.6" x14ac:dyDescent="0.2">
      <c r="A22" s="36" t="s">
        <v>29</v>
      </c>
      <c r="D22" s="16"/>
    </row>
    <row r="23" spans="1:6" s="35" customFormat="1" ht="12.6" x14ac:dyDescent="0.2">
      <c r="A23" s="34"/>
    </row>
    <row r="24" spans="1:6" s="35" customFormat="1" ht="12.6" x14ac:dyDescent="0.2">
      <c r="A24" s="35" t="s">
        <v>12</v>
      </c>
    </row>
    <row r="25" spans="1:6" s="35" customFormat="1" ht="12.6" x14ac:dyDescent="0.2"/>
    <row r="26" spans="1:6" s="35" customFormat="1" ht="12.6" x14ac:dyDescent="0.2">
      <c r="A26" s="35" t="s">
        <v>20</v>
      </c>
    </row>
    <row r="27" spans="1:6" s="35" customFormat="1" ht="12.6" x14ac:dyDescent="0.2"/>
    <row r="28" spans="1:6" s="35" customFormat="1" ht="12.6" x14ac:dyDescent="0.2">
      <c r="A28" s="6" t="s">
        <v>24</v>
      </c>
    </row>
    <row r="29" spans="1:6" s="35" customFormat="1" ht="12.6" x14ac:dyDescent="0.2">
      <c r="A29" s="6"/>
    </row>
    <row r="30" spans="1:6" s="35" customFormat="1" ht="12.6" x14ac:dyDescent="0.2">
      <c r="A30" s="6" t="s">
        <v>25</v>
      </c>
    </row>
    <row r="31" spans="1:6" s="35" customFormat="1" ht="12.6" x14ac:dyDescent="0.2"/>
    <row r="32" spans="1:6" s="35" customFormat="1" ht="12.6" x14ac:dyDescent="0.2"/>
    <row r="33" spans="1:1" s="35" customFormat="1" ht="12.6" x14ac:dyDescent="0.2">
      <c r="A33" s="6" t="s">
        <v>19</v>
      </c>
    </row>
    <row r="34" spans="1:1" s="35" customFormat="1" ht="12.6" x14ac:dyDescent="0.2"/>
    <row r="35" spans="1:1" s="35" customFormat="1" ht="12.6" x14ac:dyDescent="0.2">
      <c r="A35" s="34" t="s">
        <v>8</v>
      </c>
    </row>
    <row r="36" spans="1:1" s="35" customFormat="1" ht="12.6" x14ac:dyDescent="0.2"/>
    <row r="37" spans="1:1" s="35" customFormat="1" ht="12.6" x14ac:dyDescent="0.2">
      <c r="A37" s="35" t="s">
        <v>23</v>
      </c>
    </row>
    <row r="38" spans="1:1" s="35" customFormat="1" ht="12.6" x14ac:dyDescent="0.2"/>
    <row r="43" spans="1:1" x14ac:dyDescent="0.3">
      <c r="A43" s="5"/>
    </row>
    <row r="44" spans="1:1" x14ac:dyDescent="0.3">
      <c r="A44" s="5"/>
    </row>
    <row r="45" spans="1:1" x14ac:dyDescent="0.3">
      <c r="A45" s="4"/>
    </row>
    <row r="46" spans="1:1" x14ac:dyDescent="0.3">
      <c r="A46" s="4"/>
    </row>
    <row r="47" spans="1:1" x14ac:dyDescent="0.3">
      <c r="A47" s="4"/>
    </row>
    <row r="48" spans="1:1" x14ac:dyDescent="0.3">
      <c r="A48" s="4"/>
    </row>
    <row r="49" spans="1:1" x14ac:dyDescent="0.3">
      <c r="A49" s="4"/>
    </row>
    <row r="50" spans="1:1" x14ac:dyDescent="0.3">
      <c r="A50" s="6"/>
    </row>
    <row r="51" spans="1:1" x14ac:dyDescent="0.3">
      <c r="A51" s="6"/>
    </row>
    <row r="52" spans="1:1" x14ac:dyDescent="0.3">
      <c r="A52" s="6"/>
    </row>
    <row r="53" spans="1:1" x14ac:dyDescent="0.3">
      <c r="A53" s="6"/>
    </row>
    <row r="54" spans="1:1" x14ac:dyDescent="0.3">
      <c r="A54" s="6"/>
    </row>
    <row r="55" spans="1:1" x14ac:dyDescent="0.3">
      <c r="A55" s="6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Kaikki verkkotoiminnot</vt:lpstr>
    </vt:vector>
  </TitlesOfParts>
  <Company>Energiamarkkinavirasto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Matti Ilonen</dc:creator>
  <cp:lastModifiedBy>Kennilä Jaakko (Energia)</cp:lastModifiedBy>
  <dcterms:created xsi:type="dcterms:W3CDTF">2010-09-28T12:04:09Z</dcterms:created>
  <dcterms:modified xsi:type="dcterms:W3CDTF">2023-05-24T06:53:21Z</dcterms:modified>
</cp:coreProperties>
</file>