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valtion.fi\Yhteiset tiedostot\Energiavirasto\Päästökauppa\FINETS\Tero&amp;Tiina\Julkaisu 2022\"/>
    </mc:Choice>
  </mc:AlternateContent>
  <xr:revisionPtr revIDLastSave="0" documentId="13_ncr:1_{F94C1FD1-356B-47C3-B564-1CA7DA5363F9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Taul1" sheetId="1" r:id="rId1"/>
  </sheets>
  <definedNames>
    <definedName name="_xlnm.Print_Area" localSheetId="0">Taul1!$A:$J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F14" i="1"/>
  <c r="F19" i="1"/>
  <c r="G14" i="1"/>
  <c r="E14" i="1"/>
  <c r="D14" i="1"/>
  <c r="C14" i="1"/>
  <c r="B14" i="1" l="1"/>
  <c r="E19" i="1"/>
  <c r="D19" i="1"/>
  <c r="C19" i="1"/>
  <c r="B19" i="1"/>
  <c r="H17" i="1"/>
  <c r="G17" i="1"/>
  <c r="F17" i="1"/>
  <c r="E17" i="1"/>
  <c r="H40" i="1"/>
  <c r="G54" i="1"/>
  <c r="F54" i="1"/>
  <c r="D54" i="1"/>
  <c r="C54" i="1"/>
  <c r="B54" i="1"/>
  <c r="G21" i="1"/>
  <c r="F21" i="1"/>
  <c r="E21" i="1"/>
  <c r="D21" i="1"/>
  <c r="C21" i="1"/>
  <c r="B21" i="1"/>
  <c r="G35" i="1"/>
  <c r="I77" i="1"/>
  <c r="C77" i="1"/>
</calcChain>
</file>

<file path=xl/sharedStrings.xml><?xml version="1.0" encoding="utf-8"?>
<sst xmlns="http://schemas.openxmlformats.org/spreadsheetml/2006/main" count="594" uniqueCount="215">
  <si>
    <t>Toiminnanharjoittaja</t>
  </si>
  <si>
    <t>Adven Oy</t>
  </si>
  <si>
    <t>Ahlstrom Tampere Oy</t>
  </si>
  <si>
    <t>Boliden Harjavalta Oy</t>
  </si>
  <si>
    <t>Boliden Kokkola Oy</t>
  </si>
  <si>
    <t>Borealis Polymers Oy</t>
  </si>
  <si>
    <t>ER-Saha Oy</t>
  </si>
  <si>
    <t>Etelä-Savon Energia Oy</t>
  </si>
  <si>
    <t>FC Energia Oy</t>
  </si>
  <si>
    <t>FC Power Oy</t>
  </si>
  <si>
    <t>Fingrid Oyj</t>
  </si>
  <si>
    <t>Finnsementti Oy</t>
  </si>
  <si>
    <t>Fortum Power and Heat Oy</t>
  </si>
  <si>
    <t>Gasum Oy</t>
  </si>
  <si>
    <t>Haapajärven Lämpö Oy</t>
  </si>
  <si>
    <t>Haminan Energia Oy</t>
  </si>
  <si>
    <t>Hankkija Oy</t>
  </si>
  <si>
    <t>Hyvinkään Lämpövoima Oy</t>
  </si>
  <si>
    <t>Hämeenkyrön Voima Oy</t>
  </si>
  <si>
    <t>Imatran Energia Oy</t>
  </si>
  <si>
    <t>Isojoen Lämpö Oy</t>
  </si>
  <si>
    <t>Juankosken Biolämpö Oy</t>
  </si>
  <si>
    <t>Jujo Thermal Oy</t>
  </si>
  <si>
    <t>Junnikkala Oy</t>
  </si>
  <si>
    <t>Jyväskylän Voima Oy</t>
  </si>
  <si>
    <t>Järvi-Suomen Voima Oy</t>
  </si>
  <si>
    <t>Kainuun Voima Oy</t>
  </si>
  <si>
    <t>Kannuksen Kaukolämpö Oy</t>
  </si>
  <si>
    <t>Kanteleen Voima Oy</t>
  </si>
  <si>
    <t>Kauhavan Kaukolämpö Oy</t>
  </si>
  <si>
    <t>Kaukaan Voima Oy</t>
  </si>
  <si>
    <t>Keitele Energy Oy</t>
  </si>
  <si>
    <t>Keitele Timber Oy</t>
  </si>
  <si>
    <t>Keramia Oy</t>
  </si>
  <si>
    <t>Keravan Energia Oy</t>
  </si>
  <si>
    <t>Keravan Lämpövoima Oy</t>
  </si>
  <si>
    <t xml:space="preserve">Keskusosuuskunta Oulun Seudun Sähkö </t>
  </si>
  <si>
    <t>Keuruun Lämpövoima Oy</t>
  </si>
  <si>
    <t>Kokkolan Voima Oy</t>
  </si>
  <si>
    <t>Koskisen Oy</t>
  </si>
  <si>
    <t>Kotkan Energia Oy</t>
  </si>
  <si>
    <t>Kraftnät Åland Ab</t>
  </si>
  <si>
    <t>KSS Energia Oy</t>
  </si>
  <si>
    <t>KSS Lämpö Oy</t>
  </si>
  <si>
    <t>Kuhmon Lämpö Oy</t>
  </si>
  <si>
    <t>Kumpuniemen Voima Oy</t>
  </si>
  <si>
    <t>Kuopion Energia Oy</t>
  </si>
  <si>
    <t>Kuusamon energia- ja vesiosuuskunta</t>
  </si>
  <si>
    <t>Kuusamon Juusto Oy</t>
  </si>
  <si>
    <t>Kymin Voima Oy</t>
  </si>
  <si>
    <t>Laanilan Voima Oy</t>
  </si>
  <si>
    <t>Lahti Energia Oy</t>
  </si>
  <si>
    <t>Laitilan Lämpö Oy</t>
  </si>
  <si>
    <t>Lappeenrannan Energia Oy</t>
  </si>
  <si>
    <t>Lapuan Energia Oy</t>
  </si>
  <si>
    <t>Liedon Lämpö Oy</t>
  </si>
  <si>
    <t>Lohjan Biolämpö Oy</t>
  </si>
  <si>
    <t>Loimaan Kaukolämpö Oy</t>
  </si>
  <si>
    <t>Luvian Saha Oy</t>
  </si>
  <si>
    <t>Lämpö Oy Juurakkotuli</t>
  </si>
  <si>
    <t>Mariehamns Bioenergi Ab</t>
  </si>
  <si>
    <t>Mariehamns Energi Ab</t>
  </si>
  <si>
    <t>Metsä Board Kemi Oy</t>
  </si>
  <si>
    <t>Metsä Board Oyj</t>
  </si>
  <si>
    <t>Metsä Fibre Oy</t>
  </si>
  <si>
    <t>Metsä Tissue Oyj</t>
  </si>
  <si>
    <t>Mussalon Voima Oy</t>
  </si>
  <si>
    <t>Muuramen Lämpö Oy</t>
  </si>
  <si>
    <t>Mäntän Energia Oy</t>
  </si>
  <si>
    <t>Nivalan Kaukolämpö Oy</t>
  </si>
  <si>
    <t>Nordkalk Oy Ab</t>
  </si>
  <si>
    <t>Nurmeksen Lämpö Oy</t>
  </si>
  <si>
    <t>Nurmijärven Sähkö Oy</t>
  </si>
  <si>
    <t>Outokummun Energia Oy</t>
  </si>
  <si>
    <t>Outokumpu Stainless Oy</t>
  </si>
  <si>
    <t>Ovako Imatra Oy Ab</t>
  </si>
  <si>
    <t>Oy Alholmens Kraft Ab</t>
  </si>
  <si>
    <t>Oy Perhonjoki Ab</t>
  </si>
  <si>
    <t>Oy Turku Energia-Åbo Energi Ab</t>
  </si>
  <si>
    <t>Paimion Lämpökeskus Oy</t>
  </si>
  <si>
    <t>Pansion Lämpö Avoin yhtiö</t>
  </si>
  <si>
    <t>Paroc Oy Ab</t>
  </si>
  <si>
    <t>Pori Energia Oy</t>
  </si>
  <si>
    <t>Porin Prosessivoima Oy</t>
  </si>
  <si>
    <t>Porvoon Energia Oy - Borgå Energi Ab</t>
  </si>
  <si>
    <t>Premium Board Finland Oy</t>
  </si>
  <si>
    <t>Punkavoima Oy</t>
  </si>
  <si>
    <t>PVO-Huippuvoima Oy</t>
  </si>
  <si>
    <t>PVO-Lämpövoima Oy</t>
  </si>
  <si>
    <t>Pölkky Oy</t>
  </si>
  <si>
    <t>Raisionkaaren Teollisuuspuisto Oy</t>
  </si>
  <si>
    <t>Rauman Biovoima Oy</t>
  </si>
  <si>
    <t>Rauman Energia Oy</t>
  </si>
  <si>
    <t>Rovaniemen Koulutuskuntayhtymä</t>
  </si>
  <si>
    <t>Salon Energiantuotanto Oy</t>
  </si>
  <si>
    <t>Sappi Finland Operations Oy</t>
  </si>
  <si>
    <t>Sarlin Oy Ab</t>
  </si>
  <si>
    <t>Savon Voima Oyj</t>
  </si>
  <si>
    <t>Seinäjoen Energia Oy</t>
  </si>
  <si>
    <t>SMA Mineral Oy</t>
  </si>
  <si>
    <t>Sonoco-Alcore Oy</t>
  </si>
  <si>
    <t>Stora Enso Oyj</t>
  </si>
  <si>
    <t>Stora Enso Publication Papers Oy Ltd</t>
  </si>
  <si>
    <t>Stora Enso Wood Products Oy Ltd</t>
  </si>
  <si>
    <t>Sucros Oy</t>
  </si>
  <si>
    <t>Suomen Sokeri Oy</t>
  </si>
  <si>
    <t>Suomen Teollisuuden Energiapalvelut - STEP Oy</t>
  </si>
  <si>
    <t>Suur-Savon Sähkö Oy</t>
  </si>
  <si>
    <t>Taivalkosken Voima Oy</t>
  </si>
  <si>
    <t>Teollisuuden Voima Oyj</t>
  </si>
  <si>
    <t>Tervakoski Oy</t>
  </si>
  <si>
    <t>Tornion Energia Oy</t>
  </si>
  <si>
    <t>Tornion Voima Oy</t>
  </si>
  <si>
    <t>Tuike Finland Oy</t>
  </si>
  <si>
    <t>Turun Seudun Energiantuotanto Oy</t>
  </si>
  <si>
    <t>UPM-Kymmene Oyj</t>
  </si>
  <si>
    <t>Vaasan Sähkö Oy</t>
  </si>
  <si>
    <t>Valkeakosken Energia Oy</t>
  </si>
  <si>
    <t>Vantaan Energia Oy</t>
  </si>
  <si>
    <t>Vapo Oy</t>
  </si>
  <si>
    <t xml:space="preserve">Varissuon Lämpö Oy </t>
  </si>
  <si>
    <t>Varkauden Aluelämpö Oy</t>
  </si>
  <si>
    <t>Vaskiluodon Voima Oy</t>
  </si>
  <si>
    <t>Veljet Kuusisto Oy</t>
  </si>
  <si>
    <t>Westas Raunio Oy</t>
  </si>
  <si>
    <t>Wienerberger Oy Ab</t>
  </si>
  <si>
    <t>Yara Suomi Oy</t>
  </si>
  <si>
    <t>Ylivieskan Tiili Oy</t>
  </si>
  <si>
    <t>Äänevoima Oy</t>
  </si>
  <si>
    <t>SSAB Europe Oy</t>
  </si>
  <si>
    <t>Helen Oy</t>
  </si>
  <si>
    <t>Oulun Energia Oy</t>
  </si>
  <si>
    <t>Kokkolan Energia Oy</t>
  </si>
  <si>
    <t>VSV-Energia Oy</t>
  </si>
  <si>
    <t>Ekokem Oyj</t>
  </si>
  <si>
    <t>Imatran Lämpö Oy</t>
  </si>
  <si>
    <t>Hexion Oy</t>
  </si>
  <si>
    <t>Loiste Lämpö Oy</t>
  </si>
  <si>
    <t>Yandex Oy</t>
  </si>
  <si>
    <t>Myllykoski Oyj</t>
  </si>
  <si>
    <t>2013</t>
  </si>
  <si>
    <t>2014</t>
  </si>
  <si>
    <t>2015</t>
  </si>
  <si>
    <t>Oy Herrfors Ab</t>
  </si>
  <si>
    <t>Kemijärven lämpö ja vesi Oy</t>
  </si>
  <si>
    <t>Napapiirin Energia ja Vesi Oy</t>
  </si>
  <si>
    <t>Salon Kaukolämpö Oy</t>
  </si>
  <si>
    <t>Suomussalmen Energia Oy</t>
  </si>
  <si>
    <t>Tampereen Sähkölaitos Oy</t>
  </si>
  <si>
    <t>Neste Oyj</t>
  </si>
  <si>
    <t>-</t>
  </si>
  <si>
    <t>2016</t>
  </si>
  <si>
    <t>Helsingin Energia</t>
  </si>
  <si>
    <t>Imatran kaupunki/Imatran Lämpö</t>
  </si>
  <si>
    <t>Jakobstads Energiverk</t>
  </si>
  <si>
    <t>Liikelaitos Kokkolan Energia</t>
  </si>
  <si>
    <t>Kuopion Energia</t>
  </si>
  <si>
    <t>Sodankylän Lämpö ja Vesi Oy</t>
  </si>
  <si>
    <t>Oulun Energia</t>
  </si>
  <si>
    <t>Liikelaitos Salon Kaukolämpö</t>
  </si>
  <si>
    <t>Suomussalmen kunta</t>
  </si>
  <si>
    <t>Tampereen Energiatuotanto Oy</t>
  </si>
  <si>
    <t>Saint-Gobain Weber Oy Ab</t>
  </si>
  <si>
    <t>Enocell Oy</t>
  </si>
  <si>
    <t>SCA Tissue Finland Oy</t>
  </si>
  <si>
    <t>Myllykoski Paper Oy</t>
  </si>
  <si>
    <t>Metsäliitto Osuuskunta</t>
  </si>
  <si>
    <t>UPM Plywood Oy</t>
  </si>
  <si>
    <t>Toiminnanharjoittaja ei mukana päästökaupassa ko. vuonna tai toiminut eri yhtiönä</t>
  </si>
  <si>
    <t>2017</t>
  </si>
  <si>
    <t>Evonik Silica Finland Oy</t>
  </si>
  <si>
    <t>Venator P&amp;A Finland Oy</t>
  </si>
  <si>
    <t>Kemin Energia ja Vesi Oy</t>
  </si>
  <si>
    <t>Leca Finland Oy</t>
  </si>
  <si>
    <t>Linmer Lohja Oy</t>
  </si>
  <si>
    <t>Manga Terminal Oy</t>
  </si>
  <si>
    <t>Milini Holding Limited</t>
  </si>
  <si>
    <t>Pankakoski Mill Oy</t>
  </si>
  <si>
    <t>Saint-Gobain Finland Oy</t>
  </si>
  <si>
    <t>Stora Enso Oulu Oy</t>
  </si>
  <si>
    <t>Stora Enso Veitsiluoto Oy</t>
  </si>
  <si>
    <t>2018</t>
  </si>
  <si>
    <t>Seinäjoen Voima Oy</t>
  </si>
  <si>
    <t>Oy Essity Finland Ab</t>
  </si>
  <si>
    <t>Mondi Powerflute Oy</t>
  </si>
  <si>
    <t>Koskipower Oy</t>
  </si>
  <si>
    <t>Biotermo Oy</t>
  </si>
  <si>
    <t>Kilpilahden Voimalaitos Oy</t>
  </si>
  <si>
    <t>Telia Finland Oyj</t>
  </si>
  <si>
    <t>2019</t>
  </si>
  <si>
    <t>Savon Voima Joensuu Oy</t>
  </si>
  <si>
    <t>Nevel Oy</t>
  </si>
  <si>
    <t>Loimua Oy</t>
  </si>
  <si>
    <t>Elementis Minerals B.V. Suomen sivuliike</t>
  </si>
  <si>
    <t>Leppäkoski Group Oy</t>
  </si>
  <si>
    <t>Gasgrid Finland Oy</t>
  </si>
  <si>
    <t>Oy Linde Gas Ab</t>
  </si>
  <si>
    <t>Gasum LNG Oy</t>
  </si>
  <si>
    <t>2020</t>
  </si>
  <si>
    <t>Alva Rauhalahti Oy</t>
  </si>
  <si>
    <t>Vantaan Energia Keski-Uusimaa Oy</t>
  </si>
  <si>
    <t>Lantmännen Agro Oy</t>
  </si>
  <si>
    <t>Alva Viitasaari Oy</t>
  </si>
  <si>
    <t>Raaseporin Energia Oy</t>
  </si>
  <si>
    <t>Okun Energia Oy</t>
  </si>
  <si>
    <t>Alva-yhtiöt Oy</t>
  </si>
  <si>
    <t>PUUTTUU</t>
  </si>
  <si>
    <r>
      <t>Toiminnanharjoittajakohtaiset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vuosilta 2013-2021</t>
    </r>
  </si>
  <si>
    <t>2021</t>
  </si>
  <si>
    <t>Lappeenrannan Lämpövoima Oy</t>
  </si>
  <si>
    <t>Neova Oy</t>
  </si>
  <si>
    <t>Prefere Resins Finland Oy</t>
  </si>
  <si>
    <t>Corex Finland Oy</t>
  </si>
  <si>
    <t>MM Kotkamills Boards Oy</t>
  </si>
  <si>
    <t>Vatajankoski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</si>
</sst>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vertAlign val="subscript"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right"/>
    </xf>
    <xf numFmtId="0" fontId="4" fillId="0" borderId="0" xfId="0" applyNumberFormat="1" applyFont="1" applyAlignment="1">
      <alignment horizontal="left" vertical="top" wrapText="1"/>
    </xf>
  </cellXfs>
  <cellStyles count="1">
    <cellStyle name="Normaali" xfId="0" builtinId="0"/>
  </cellStyles>
  <dxfs count="12">
    <dxf>
      <font>
        <b val="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12699</xdr:rowOff>
    </xdr:from>
    <xdr:to>
      <xdr:col>1</xdr:col>
      <xdr:colOff>2539</xdr:colOff>
      <xdr:row>5</xdr:row>
      <xdr:rowOff>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849"/>
          <a:ext cx="2920999" cy="7175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11:J212" totalsRowShown="0" dataDxfId="11">
  <autoFilter ref="A11:J212" xr:uid="{00000000-0009-0000-0100-000002000000}"/>
  <sortState xmlns:xlrd2="http://schemas.microsoft.com/office/spreadsheetml/2017/richdata2" ref="A12:J160">
    <sortCondition descending="1" ref="J12:J160"/>
  </sortState>
  <tableColumns count="10">
    <tableColumn id="1" xr3:uid="{00000000-0010-0000-0000-000001000000}" name="Toiminnanharjoittaja" dataDxfId="10" totalsRowDxfId="9"/>
    <tableColumn id="2" xr3:uid="{00000000-0010-0000-0000-000002000000}" name="2013" dataDxfId="8"/>
    <tableColumn id="3" xr3:uid="{00000000-0010-0000-0000-000003000000}" name="2014" dataDxfId="7"/>
    <tableColumn id="4" xr3:uid="{00000000-0010-0000-0000-000004000000}" name="2015" dataDxfId="6"/>
    <tableColumn id="5" xr3:uid="{00000000-0010-0000-0000-000005000000}" name="2016" dataDxfId="5"/>
    <tableColumn id="6" xr3:uid="{00000000-0010-0000-0000-000006000000}" name="2017" dataDxfId="4"/>
    <tableColumn id="7" xr3:uid="{69A36D67-FC7A-4585-8F89-08F0A68AD3DE}" name="2018" dataDxfId="3"/>
    <tableColumn id="8" xr3:uid="{B3ABA6C9-6098-402A-B123-C23D9433E307}" name="2019" dataDxfId="2"/>
    <tableColumn id="9" xr3:uid="{24CD8235-5DBE-4E8E-954C-B7316BE7A92A}" name="2020" dataDxfId="1"/>
    <tableColumn id="10" xr3:uid="{ED5212CE-1528-412A-BD2A-6B4FEB3F5153}" name="2021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212"/>
  <sheetViews>
    <sheetView tabSelected="1" workbookViewId="0">
      <selection activeCell="Q38" sqref="Q38"/>
    </sheetView>
  </sheetViews>
  <sheetFormatPr defaultRowHeight="14.5" x14ac:dyDescent="0.35"/>
  <cols>
    <col min="1" max="1" width="41.81640625" customWidth="1"/>
    <col min="2" max="2" width="11.90625" customWidth="1"/>
    <col min="3" max="3" width="12.08984375" customWidth="1"/>
    <col min="4" max="4" width="11.453125" customWidth="1"/>
    <col min="5" max="5" width="10" customWidth="1"/>
    <col min="6" max="6" width="10.1796875" customWidth="1"/>
    <col min="7" max="7" width="11.54296875" customWidth="1"/>
    <col min="8" max="8" width="11.453125" customWidth="1"/>
    <col min="9" max="9" width="10.90625" customWidth="1"/>
  </cols>
  <sheetData>
    <row r="7" spans="1:10" ht="16.5" x14ac:dyDescent="0.4">
      <c r="A7" s="1" t="s">
        <v>207</v>
      </c>
      <c r="B7" s="1"/>
      <c r="C7" s="1"/>
      <c r="D7" s="1"/>
      <c r="E7" s="1"/>
    </row>
    <row r="8" spans="1:10" ht="14.5" customHeight="1" x14ac:dyDescent="0.35">
      <c r="A8" s="1"/>
      <c r="B8" s="1"/>
      <c r="D8" s="1"/>
      <c r="E8" s="1"/>
    </row>
    <row r="9" spans="1:10" ht="14.5" customHeight="1" x14ac:dyDescent="0.35">
      <c r="B9" s="3" t="s">
        <v>150</v>
      </c>
      <c r="C9" s="11" t="s">
        <v>168</v>
      </c>
      <c r="D9" s="11"/>
      <c r="E9" s="11"/>
      <c r="F9" s="11"/>
    </row>
    <row r="10" spans="1:10" x14ac:dyDescent="0.35">
      <c r="B10" s="4"/>
      <c r="C10" s="11"/>
      <c r="D10" s="11"/>
      <c r="E10" s="11"/>
      <c r="F10" s="11"/>
    </row>
    <row r="11" spans="1:10" x14ac:dyDescent="0.35">
      <c r="A11" t="s">
        <v>0</v>
      </c>
      <c r="B11" s="2" t="s">
        <v>140</v>
      </c>
      <c r="C11" s="2" t="s">
        <v>141</v>
      </c>
      <c r="D11" s="2" t="s">
        <v>142</v>
      </c>
      <c r="E11" s="2" t="s">
        <v>151</v>
      </c>
      <c r="F11" s="2" t="s">
        <v>169</v>
      </c>
      <c r="G11" s="2" t="s">
        <v>181</v>
      </c>
      <c r="H11" s="2" t="s">
        <v>189</v>
      </c>
      <c r="I11" s="2" t="s">
        <v>198</v>
      </c>
      <c r="J11" s="2" t="s">
        <v>208</v>
      </c>
    </row>
    <row r="12" spans="1:10" x14ac:dyDescent="0.35">
      <c r="A12" s="7" t="s">
        <v>129</v>
      </c>
      <c r="B12" s="7">
        <v>3745499</v>
      </c>
      <c r="C12" s="7">
        <v>3851105</v>
      </c>
      <c r="D12" s="7">
        <v>4017708</v>
      </c>
      <c r="E12" s="7">
        <v>4221633</v>
      </c>
      <c r="F12" s="7">
        <v>3875154</v>
      </c>
      <c r="G12" s="7">
        <v>4102455</v>
      </c>
      <c r="H12" s="10">
        <v>3384416</v>
      </c>
      <c r="I12" s="10">
        <v>3424487</v>
      </c>
      <c r="J12" s="7">
        <v>4324000</v>
      </c>
    </row>
    <row r="13" spans="1:10" x14ac:dyDescent="0.35">
      <c r="A13" s="7" t="s">
        <v>130</v>
      </c>
      <c r="B13" s="8" t="s">
        <v>150</v>
      </c>
      <c r="C13" s="7">
        <v>3157019</v>
      </c>
      <c r="D13" s="7">
        <v>2907644</v>
      </c>
      <c r="E13" s="7">
        <v>3268465</v>
      </c>
      <c r="F13" s="7">
        <v>3254717</v>
      </c>
      <c r="G13" s="7">
        <v>3287734</v>
      </c>
      <c r="H13" s="10">
        <v>3217603</v>
      </c>
      <c r="I13" s="10">
        <v>2709166</v>
      </c>
      <c r="J13" s="7">
        <v>2757646</v>
      </c>
    </row>
    <row r="14" spans="1:10" x14ac:dyDescent="0.35">
      <c r="A14" s="7" t="s">
        <v>149</v>
      </c>
      <c r="B14" s="7">
        <f>3223099-2882486+2873909</f>
        <v>3214522</v>
      </c>
      <c r="C14" s="7">
        <f>3090764-2768455+2761425</f>
        <v>3083734</v>
      </c>
      <c r="D14" s="7">
        <f>2912592-2620670+2617653</f>
        <v>2909575</v>
      </c>
      <c r="E14" s="7">
        <f>3167327-2853023+2846657</f>
        <v>3160961</v>
      </c>
      <c r="F14" s="7">
        <f>3045539-2782165+2775028</f>
        <v>3038402</v>
      </c>
      <c r="G14" s="7">
        <f>2910996-2709561+2703692</f>
        <v>2905127</v>
      </c>
      <c r="H14" s="10">
        <v>3160013</v>
      </c>
      <c r="I14" s="10">
        <v>2864983</v>
      </c>
      <c r="J14" s="7">
        <v>2415258</v>
      </c>
    </row>
    <row r="15" spans="1:10" x14ac:dyDescent="0.35">
      <c r="A15" s="7" t="s">
        <v>11</v>
      </c>
      <c r="B15" s="7">
        <v>747834</v>
      </c>
      <c r="C15" s="7">
        <v>717060</v>
      </c>
      <c r="D15" s="7">
        <v>701990</v>
      </c>
      <c r="E15" s="7">
        <v>827398</v>
      </c>
      <c r="F15" s="7">
        <v>905985</v>
      </c>
      <c r="G15" s="7">
        <v>891409</v>
      </c>
      <c r="H15" s="10">
        <v>871058</v>
      </c>
      <c r="I15" s="7">
        <v>850921</v>
      </c>
      <c r="J15" s="7">
        <v>906599</v>
      </c>
    </row>
    <row r="16" spans="1:10" x14ac:dyDescent="0.35">
      <c r="A16" s="7" t="s">
        <v>74</v>
      </c>
      <c r="B16" s="7">
        <v>640514</v>
      </c>
      <c r="C16" s="7">
        <v>716104</v>
      </c>
      <c r="D16" s="7">
        <v>716655</v>
      </c>
      <c r="E16" s="7">
        <v>698264</v>
      </c>
      <c r="F16" s="7">
        <v>664086</v>
      </c>
      <c r="G16" s="7">
        <v>719168</v>
      </c>
      <c r="H16" s="10">
        <v>702472</v>
      </c>
      <c r="I16" s="10">
        <v>646056</v>
      </c>
      <c r="J16" s="7">
        <v>718226</v>
      </c>
    </row>
    <row r="17" spans="1:10" x14ac:dyDescent="0.35">
      <c r="A17" s="7" t="s">
        <v>12</v>
      </c>
      <c r="B17" s="7">
        <v>3346558</v>
      </c>
      <c r="C17" s="7">
        <v>2128636</v>
      </c>
      <c r="D17" s="7">
        <v>1263101</v>
      </c>
      <c r="E17" s="7">
        <f>1842373-9427+9469</f>
        <v>1842415</v>
      </c>
      <c r="F17" s="7">
        <f>1489565-24835+24856</f>
        <v>1489586</v>
      </c>
      <c r="G17" s="7">
        <f>1533736-26487+26505</f>
        <v>1533754</v>
      </c>
      <c r="H17" s="10">
        <f>1011290-7655+7755</f>
        <v>1011390</v>
      </c>
      <c r="I17" s="10">
        <v>628571</v>
      </c>
      <c r="J17" s="7">
        <v>608047</v>
      </c>
    </row>
    <row r="18" spans="1:10" x14ac:dyDescent="0.35">
      <c r="A18" s="7" t="s">
        <v>5</v>
      </c>
      <c r="B18" s="7">
        <v>540165</v>
      </c>
      <c r="C18" s="7">
        <v>537361</v>
      </c>
      <c r="D18" s="7">
        <v>554162</v>
      </c>
      <c r="E18" s="7">
        <v>572356</v>
      </c>
      <c r="F18" s="7">
        <v>531690</v>
      </c>
      <c r="G18" s="7">
        <v>548245</v>
      </c>
      <c r="H18" s="10">
        <v>562045</v>
      </c>
      <c r="I18" s="7">
        <v>559227</v>
      </c>
      <c r="J18" s="7">
        <v>559893</v>
      </c>
    </row>
    <row r="19" spans="1:10" x14ac:dyDescent="0.35">
      <c r="A19" s="7" t="s">
        <v>101</v>
      </c>
      <c r="B19" s="7">
        <f>1038495-179336+156444-333043+296231</f>
        <v>978791</v>
      </c>
      <c r="C19" s="7">
        <f>1122687-165259+139868-328151+290581</f>
        <v>1059726</v>
      </c>
      <c r="D19" s="7">
        <f>1014171-159261+140665-284431+246759</f>
        <v>957903</v>
      </c>
      <c r="E19" s="7">
        <f>1023590-201075+193300-257566+219953</f>
        <v>978202</v>
      </c>
      <c r="F19" s="7">
        <f>474414-184545+178777</f>
        <v>468646</v>
      </c>
      <c r="G19" s="7">
        <f>477093-199593+193738</f>
        <v>471238</v>
      </c>
      <c r="H19" s="10">
        <v>444711</v>
      </c>
      <c r="I19" s="7">
        <v>428009</v>
      </c>
      <c r="J19" s="7">
        <v>471740</v>
      </c>
    </row>
    <row r="20" spans="1:10" x14ac:dyDescent="0.35">
      <c r="A20" s="7" t="s">
        <v>148</v>
      </c>
      <c r="B20" s="8" t="s">
        <v>150</v>
      </c>
      <c r="C20" s="8" t="s">
        <v>150</v>
      </c>
      <c r="D20" s="7">
        <v>553388</v>
      </c>
      <c r="E20" s="7">
        <v>455112</v>
      </c>
      <c r="F20" s="7">
        <v>419348</v>
      </c>
      <c r="G20" s="7">
        <v>459822</v>
      </c>
      <c r="H20" s="10">
        <v>435617</v>
      </c>
      <c r="I20" s="7">
        <v>354031</v>
      </c>
      <c r="J20" s="7">
        <v>432175</v>
      </c>
    </row>
    <row r="21" spans="1:10" x14ac:dyDescent="0.35">
      <c r="A21" s="7" t="s">
        <v>115</v>
      </c>
      <c r="B21" s="7">
        <f>537273-108303+57433</f>
        <v>486403</v>
      </c>
      <c r="C21" s="7">
        <f>595720-92919+41525</f>
        <v>544326</v>
      </c>
      <c r="D21" s="7">
        <f>527850-101777+53162</f>
        <v>479235</v>
      </c>
      <c r="E21" s="7">
        <f>508456-111512+60760</f>
        <v>457704</v>
      </c>
      <c r="F21" s="7">
        <f>486060-115106+62624</f>
        <v>433578</v>
      </c>
      <c r="G21" s="7">
        <f>546657-118256+67683</f>
        <v>496084</v>
      </c>
      <c r="H21" s="10">
        <v>460859</v>
      </c>
      <c r="I21" s="7">
        <v>413130</v>
      </c>
      <c r="J21" s="7">
        <v>394942</v>
      </c>
    </row>
    <row r="22" spans="1:10" x14ac:dyDescent="0.35">
      <c r="A22" s="7" t="s">
        <v>114</v>
      </c>
      <c r="B22" s="7">
        <v>1343107</v>
      </c>
      <c r="C22" s="7">
        <v>1316455</v>
      </c>
      <c r="D22" s="7">
        <v>1106338</v>
      </c>
      <c r="E22" s="7">
        <v>1370835</v>
      </c>
      <c r="F22" s="7">
        <v>1163345</v>
      </c>
      <c r="G22" s="7">
        <v>812737</v>
      </c>
      <c r="H22" s="10">
        <v>632665</v>
      </c>
      <c r="I22" s="7">
        <v>313989</v>
      </c>
      <c r="J22" s="7">
        <v>385956</v>
      </c>
    </row>
    <row r="23" spans="1:10" x14ac:dyDescent="0.35">
      <c r="A23" s="7" t="s">
        <v>122</v>
      </c>
      <c r="B23" s="7">
        <v>1463118</v>
      </c>
      <c r="C23" s="7">
        <v>1261276</v>
      </c>
      <c r="D23" s="7">
        <v>1077156</v>
      </c>
      <c r="E23" s="7">
        <v>1240548</v>
      </c>
      <c r="F23" s="7">
        <v>814917</v>
      </c>
      <c r="G23" s="7">
        <v>731146</v>
      </c>
      <c r="H23" s="10">
        <v>510323</v>
      </c>
      <c r="I23" s="7">
        <v>376167</v>
      </c>
      <c r="J23" s="7">
        <v>376030</v>
      </c>
    </row>
    <row r="24" spans="1:10" x14ac:dyDescent="0.35">
      <c r="A24" s="6" t="s">
        <v>182</v>
      </c>
      <c r="B24" s="8" t="s">
        <v>150</v>
      </c>
      <c r="C24" s="8" t="s">
        <v>150</v>
      </c>
      <c r="D24" s="8" t="s">
        <v>150</v>
      </c>
      <c r="E24" s="8" t="s">
        <v>150</v>
      </c>
      <c r="F24" s="8" t="s">
        <v>150</v>
      </c>
      <c r="G24" s="7">
        <v>624945</v>
      </c>
      <c r="H24" s="10">
        <v>415897</v>
      </c>
      <c r="I24" s="7">
        <v>300596</v>
      </c>
      <c r="J24" s="7">
        <v>366156</v>
      </c>
    </row>
    <row r="25" spans="1:10" x14ac:dyDescent="0.35">
      <c r="A25" s="7" t="s">
        <v>131</v>
      </c>
      <c r="B25" s="8" t="s">
        <v>150</v>
      </c>
      <c r="C25" s="7">
        <v>528431</v>
      </c>
      <c r="D25" s="7">
        <v>531656</v>
      </c>
      <c r="E25" s="7">
        <v>532615</v>
      </c>
      <c r="F25" s="7">
        <v>534273</v>
      </c>
      <c r="G25" s="7">
        <v>491209</v>
      </c>
      <c r="H25" s="10">
        <v>486596</v>
      </c>
      <c r="I25" s="7">
        <v>425283</v>
      </c>
      <c r="J25" s="7">
        <v>345080</v>
      </c>
    </row>
    <row r="26" spans="1:10" x14ac:dyDescent="0.35">
      <c r="A26" s="7" t="s">
        <v>76</v>
      </c>
      <c r="B26" s="7">
        <v>560960</v>
      </c>
      <c r="C26" s="7">
        <v>688131</v>
      </c>
      <c r="D26" s="7">
        <v>363183</v>
      </c>
      <c r="E26" s="7">
        <v>348194</v>
      </c>
      <c r="F26" s="7">
        <v>270980</v>
      </c>
      <c r="G26" s="7">
        <v>657861</v>
      </c>
      <c r="H26" s="10">
        <v>352052</v>
      </c>
      <c r="I26" s="7">
        <v>187144</v>
      </c>
      <c r="J26" s="7">
        <v>337766</v>
      </c>
    </row>
    <row r="27" spans="1:10" x14ac:dyDescent="0.35">
      <c r="A27" s="7" t="s">
        <v>70</v>
      </c>
      <c r="B27" s="7">
        <v>451866</v>
      </c>
      <c r="C27" s="7">
        <v>432273</v>
      </c>
      <c r="D27" s="7">
        <v>372080</v>
      </c>
      <c r="E27" s="7">
        <v>391313</v>
      </c>
      <c r="F27" s="7">
        <v>404035</v>
      </c>
      <c r="G27" s="7">
        <v>358606</v>
      </c>
      <c r="H27" s="10">
        <v>265799</v>
      </c>
      <c r="I27" s="7">
        <v>270556</v>
      </c>
      <c r="J27" s="7">
        <v>310272</v>
      </c>
    </row>
    <row r="28" spans="1:10" x14ac:dyDescent="0.35">
      <c r="A28" s="7" t="s">
        <v>118</v>
      </c>
      <c r="B28" s="7">
        <v>774651</v>
      </c>
      <c r="C28" s="7">
        <v>558404</v>
      </c>
      <c r="D28" s="7">
        <v>454951</v>
      </c>
      <c r="E28" s="7">
        <v>503768</v>
      </c>
      <c r="F28" s="7">
        <v>484574</v>
      </c>
      <c r="G28" s="7">
        <v>482701</v>
      </c>
      <c r="H28" s="10">
        <v>269369</v>
      </c>
      <c r="I28" s="7">
        <v>97376</v>
      </c>
      <c r="J28" s="7">
        <v>296446</v>
      </c>
    </row>
    <row r="29" spans="1:10" x14ac:dyDescent="0.35">
      <c r="A29" s="7" t="s">
        <v>112</v>
      </c>
      <c r="B29" s="7">
        <v>333829</v>
      </c>
      <c r="C29" s="7">
        <v>293474</v>
      </c>
      <c r="D29" s="7">
        <v>251383</v>
      </c>
      <c r="E29" s="7">
        <v>252845</v>
      </c>
      <c r="F29" s="7">
        <v>269693</v>
      </c>
      <c r="G29" s="7">
        <v>332062</v>
      </c>
      <c r="H29" s="10">
        <v>319264</v>
      </c>
      <c r="I29" s="7">
        <v>304345</v>
      </c>
      <c r="J29" s="7">
        <v>284474</v>
      </c>
    </row>
    <row r="30" spans="1:10" x14ac:dyDescent="0.35">
      <c r="A30" s="7" t="s">
        <v>95</v>
      </c>
      <c r="B30" s="7">
        <v>248872</v>
      </c>
      <c r="C30" s="7">
        <v>159517</v>
      </c>
      <c r="D30" s="7">
        <v>224735</v>
      </c>
      <c r="E30" s="7">
        <v>274341</v>
      </c>
      <c r="F30" s="7">
        <v>249436</v>
      </c>
      <c r="G30" s="7">
        <v>260607</v>
      </c>
      <c r="H30" s="10">
        <v>259889</v>
      </c>
      <c r="I30" s="7">
        <v>176938</v>
      </c>
      <c r="J30" s="7">
        <v>245890</v>
      </c>
    </row>
    <row r="31" spans="1:10" x14ac:dyDescent="0.35">
      <c r="A31" s="7" t="s">
        <v>213</v>
      </c>
      <c r="B31" s="7">
        <v>255035</v>
      </c>
      <c r="C31" s="7">
        <v>226115</v>
      </c>
      <c r="D31" s="7">
        <v>245567</v>
      </c>
      <c r="E31" s="7">
        <v>205715</v>
      </c>
      <c r="F31" s="7">
        <v>238655</v>
      </c>
      <c r="G31" s="7">
        <v>237768</v>
      </c>
      <c r="H31" s="10">
        <v>244053</v>
      </c>
      <c r="I31" s="7">
        <v>253824</v>
      </c>
      <c r="J31" s="7">
        <v>243181</v>
      </c>
    </row>
    <row r="32" spans="1:10" x14ac:dyDescent="0.35">
      <c r="A32" s="7" t="s">
        <v>24</v>
      </c>
      <c r="B32" s="7">
        <v>336542</v>
      </c>
      <c r="C32" s="7">
        <v>302682</v>
      </c>
      <c r="D32" s="7">
        <v>364686</v>
      </c>
      <c r="E32" s="7">
        <v>267182</v>
      </c>
      <c r="F32" s="7">
        <v>225067</v>
      </c>
      <c r="G32" s="7">
        <v>344633</v>
      </c>
      <c r="H32" s="10">
        <v>243105</v>
      </c>
      <c r="I32" s="7">
        <v>204805</v>
      </c>
      <c r="J32" s="7">
        <v>205698</v>
      </c>
    </row>
    <row r="33" spans="1:10" x14ac:dyDescent="0.35">
      <c r="A33" s="7" t="s">
        <v>64</v>
      </c>
      <c r="B33" s="7">
        <v>222315</v>
      </c>
      <c r="C33" s="7">
        <v>190311</v>
      </c>
      <c r="D33" s="7">
        <v>243107</v>
      </c>
      <c r="E33" s="7">
        <v>249974</v>
      </c>
      <c r="F33" s="7">
        <v>208890</v>
      </c>
      <c r="G33" s="7">
        <v>173454</v>
      </c>
      <c r="H33" s="10">
        <v>247227</v>
      </c>
      <c r="I33" s="7">
        <v>227815</v>
      </c>
      <c r="J33" s="7">
        <v>189155</v>
      </c>
    </row>
    <row r="34" spans="1:10" x14ac:dyDescent="0.35">
      <c r="A34" s="7" t="s">
        <v>46</v>
      </c>
      <c r="B34" s="7">
        <v>357329</v>
      </c>
      <c r="C34" s="7">
        <v>275160</v>
      </c>
      <c r="D34" s="7">
        <v>264069</v>
      </c>
      <c r="E34" s="7">
        <v>252429</v>
      </c>
      <c r="F34" s="7">
        <v>202561</v>
      </c>
      <c r="G34" s="7">
        <v>248523</v>
      </c>
      <c r="H34" s="10">
        <v>208215</v>
      </c>
      <c r="I34" s="7">
        <v>174432</v>
      </c>
      <c r="J34" s="7">
        <v>189070</v>
      </c>
    </row>
    <row r="35" spans="1:10" x14ac:dyDescent="0.35">
      <c r="A35" s="6" t="s">
        <v>180</v>
      </c>
      <c r="B35" s="8" t="s">
        <v>150</v>
      </c>
      <c r="C35" s="8" t="s">
        <v>150</v>
      </c>
      <c r="D35" s="8" t="s">
        <v>150</v>
      </c>
      <c r="E35" s="8" t="s">
        <v>150</v>
      </c>
      <c r="F35" s="9">
        <v>173686</v>
      </c>
      <c r="G35" s="7">
        <f>240315-240315+200799</f>
        <v>200799</v>
      </c>
      <c r="H35" s="10">
        <v>209793</v>
      </c>
      <c r="I35" s="7">
        <v>186159</v>
      </c>
      <c r="J35" s="7">
        <v>184834</v>
      </c>
    </row>
    <row r="36" spans="1:10" x14ac:dyDescent="0.35">
      <c r="A36" s="7" t="s">
        <v>63</v>
      </c>
      <c r="B36" s="7">
        <v>187511</v>
      </c>
      <c r="C36" s="7">
        <v>195168</v>
      </c>
      <c r="D36" s="7">
        <v>198687</v>
      </c>
      <c r="E36" s="7">
        <v>199228</v>
      </c>
      <c r="F36" s="7">
        <v>205706</v>
      </c>
      <c r="G36" s="7">
        <v>219588</v>
      </c>
      <c r="H36" s="10">
        <v>197356</v>
      </c>
      <c r="I36" s="7">
        <v>184559</v>
      </c>
      <c r="J36" s="7">
        <v>174391</v>
      </c>
    </row>
    <row r="37" spans="1:10" x14ac:dyDescent="0.35">
      <c r="A37" s="7" t="s">
        <v>99</v>
      </c>
      <c r="B37" s="7">
        <v>146517</v>
      </c>
      <c r="C37" s="7">
        <v>150880</v>
      </c>
      <c r="D37" s="7">
        <v>200231</v>
      </c>
      <c r="E37" s="7">
        <v>236230</v>
      </c>
      <c r="F37" s="7">
        <v>241689</v>
      </c>
      <c r="G37" s="7">
        <v>126639</v>
      </c>
      <c r="H37" s="10">
        <v>157334</v>
      </c>
      <c r="I37" s="7">
        <v>154099</v>
      </c>
      <c r="J37" s="7">
        <v>171153</v>
      </c>
    </row>
    <row r="38" spans="1:10" x14ac:dyDescent="0.35">
      <c r="A38" s="7" t="s">
        <v>126</v>
      </c>
      <c r="B38" s="7">
        <v>181808</v>
      </c>
      <c r="C38" s="7">
        <v>188276</v>
      </c>
      <c r="D38" s="7">
        <v>195526</v>
      </c>
      <c r="E38" s="7">
        <v>193699</v>
      </c>
      <c r="F38" s="7">
        <v>187295</v>
      </c>
      <c r="G38" s="7">
        <v>151921</v>
      </c>
      <c r="H38" s="10">
        <v>140613</v>
      </c>
      <c r="I38" s="7">
        <v>153511</v>
      </c>
      <c r="J38" s="7">
        <v>156716</v>
      </c>
    </row>
    <row r="39" spans="1:10" x14ac:dyDescent="0.35">
      <c r="A39" s="7" t="s">
        <v>196</v>
      </c>
      <c r="B39" s="8" t="s">
        <v>150</v>
      </c>
      <c r="C39" s="8" t="s">
        <v>150</v>
      </c>
      <c r="D39" s="8" t="s">
        <v>150</v>
      </c>
      <c r="E39" s="7">
        <v>79744</v>
      </c>
      <c r="F39" s="7">
        <v>260072</v>
      </c>
      <c r="G39" s="7">
        <v>263217</v>
      </c>
      <c r="H39" s="10">
        <v>141412</v>
      </c>
      <c r="I39" s="7">
        <v>191513</v>
      </c>
      <c r="J39" s="7">
        <v>149992</v>
      </c>
    </row>
    <row r="40" spans="1:10" x14ac:dyDescent="0.35">
      <c r="A40" s="7" t="s">
        <v>1</v>
      </c>
      <c r="B40" s="7">
        <v>158418</v>
      </c>
      <c r="C40" s="7">
        <v>150793</v>
      </c>
      <c r="D40" s="7">
        <v>144091</v>
      </c>
      <c r="E40" s="7">
        <v>166392</v>
      </c>
      <c r="F40" s="7">
        <v>151603</v>
      </c>
      <c r="G40" s="7">
        <v>153556</v>
      </c>
      <c r="H40" s="10">
        <f>177875-55396+55553</f>
        <v>178032</v>
      </c>
      <c r="I40" s="7">
        <v>158755</v>
      </c>
      <c r="J40" s="7">
        <v>117920</v>
      </c>
    </row>
    <row r="41" spans="1:10" x14ac:dyDescent="0.35">
      <c r="A41" s="6" t="s">
        <v>199</v>
      </c>
      <c r="B41" s="7">
        <v>206353</v>
      </c>
      <c r="C41" s="7">
        <v>162743</v>
      </c>
      <c r="D41" s="7">
        <v>149773</v>
      </c>
      <c r="E41" s="7">
        <v>144437</v>
      </c>
      <c r="F41" s="7">
        <v>147982</v>
      </c>
      <c r="G41" s="7">
        <v>108045</v>
      </c>
      <c r="H41" s="10">
        <v>176075</v>
      </c>
      <c r="I41" s="10">
        <v>95955</v>
      </c>
      <c r="J41" s="7">
        <v>115488</v>
      </c>
    </row>
    <row r="42" spans="1:10" x14ac:dyDescent="0.35">
      <c r="A42" s="6" t="s">
        <v>190</v>
      </c>
      <c r="B42" s="8" t="s">
        <v>150</v>
      </c>
      <c r="C42" s="8" t="s">
        <v>150</v>
      </c>
      <c r="D42" s="8" t="s">
        <v>150</v>
      </c>
      <c r="E42" s="8" t="s">
        <v>150</v>
      </c>
      <c r="F42" s="8" t="s">
        <v>150</v>
      </c>
      <c r="G42" s="8" t="s">
        <v>150</v>
      </c>
      <c r="H42" s="10">
        <v>118760</v>
      </c>
      <c r="I42" s="7">
        <v>93175</v>
      </c>
      <c r="J42" s="7">
        <v>111603</v>
      </c>
    </row>
    <row r="43" spans="1:10" x14ac:dyDescent="0.35">
      <c r="A43" s="7" t="s">
        <v>132</v>
      </c>
      <c r="B43" s="7">
        <v>156318</v>
      </c>
      <c r="C43" s="7">
        <v>189036</v>
      </c>
      <c r="D43" s="7">
        <v>114667</v>
      </c>
      <c r="E43" s="7">
        <v>203486</v>
      </c>
      <c r="F43" s="7">
        <v>206043</v>
      </c>
      <c r="G43" s="7">
        <v>212614</v>
      </c>
      <c r="H43" s="10">
        <v>193613</v>
      </c>
      <c r="I43" s="7">
        <v>148688</v>
      </c>
      <c r="J43" s="7">
        <v>109378</v>
      </c>
    </row>
    <row r="44" spans="1:10" x14ac:dyDescent="0.35">
      <c r="A44" s="7" t="s">
        <v>102</v>
      </c>
      <c r="B44" s="7">
        <v>152002</v>
      </c>
      <c r="C44" s="7">
        <v>160360</v>
      </c>
      <c r="D44" s="7">
        <v>138047</v>
      </c>
      <c r="E44" s="7">
        <v>124374</v>
      </c>
      <c r="F44" s="7">
        <v>107458</v>
      </c>
      <c r="G44" s="7">
        <v>94508</v>
      </c>
      <c r="H44" s="10">
        <v>95068</v>
      </c>
      <c r="I44" s="7">
        <v>82024</v>
      </c>
      <c r="J44" s="7">
        <v>102714</v>
      </c>
    </row>
    <row r="45" spans="1:10" x14ac:dyDescent="0.35">
      <c r="A45" s="7" t="s">
        <v>184</v>
      </c>
      <c r="B45" s="7">
        <v>93519</v>
      </c>
      <c r="C45" s="7">
        <v>94051</v>
      </c>
      <c r="D45" s="7">
        <v>98341</v>
      </c>
      <c r="E45" s="7">
        <v>95619</v>
      </c>
      <c r="F45" s="7">
        <v>96555</v>
      </c>
      <c r="G45" s="7">
        <v>97187</v>
      </c>
      <c r="H45" s="10">
        <v>106230</v>
      </c>
      <c r="I45" s="7">
        <v>103798</v>
      </c>
      <c r="J45" s="7">
        <v>100622</v>
      </c>
    </row>
    <row r="46" spans="1:10" x14ac:dyDescent="0.35">
      <c r="A46" s="7" t="s">
        <v>83</v>
      </c>
      <c r="B46" s="7">
        <v>260117</v>
      </c>
      <c r="C46" s="7">
        <v>212232</v>
      </c>
      <c r="D46" s="7">
        <v>205118</v>
      </c>
      <c r="E46" s="7">
        <v>216630</v>
      </c>
      <c r="F46" s="7">
        <v>127886</v>
      </c>
      <c r="G46" s="7">
        <v>138066</v>
      </c>
      <c r="H46" s="10">
        <v>137854</v>
      </c>
      <c r="I46" s="7">
        <v>91132</v>
      </c>
      <c r="J46" s="7">
        <v>78330</v>
      </c>
    </row>
    <row r="47" spans="1:10" x14ac:dyDescent="0.35">
      <c r="A47" s="7" t="s">
        <v>7</v>
      </c>
      <c r="B47" s="7">
        <v>105290</v>
      </c>
      <c r="C47" s="7">
        <v>65100</v>
      </c>
      <c r="D47" s="7">
        <v>62199</v>
      </c>
      <c r="E47" s="7">
        <v>71070</v>
      </c>
      <c r="F47" s="7">
        <v>59898</v>
      </c>
      <c r="G47" s="7">
        <v>71013</v>
      </c>
      <c r="H47" s="10">
        <v>65432</v>
      </c>
      <c r="I47" s="7">
        <v>53391</v>
      </c>
      <c r="J47" s="7">
        <v>76170</v>
      </c>
    </row>
    <row r="48" spans="1:10" x14ac:dyDescent="0.35">
      <c r="A48" s="7" t="s">
        <v>3</v>
      </c>
      <c r="B48" s="7">
        <v>83154</v>
      </c>
      <c r="C48" s="7">
        <v>82113</v>
      </c>
      <c r="D48" s="7">
        <v>80908</v>
      </c>
      <c r="E48" s="7">
        <v>82310</v>
      </c>
      <c r="F48" s="7">
        <v>81132</v>
      </c>
      <c r="G48" s="7">
        <v>95265</v>
      </c>
      <c r="H48" s="10">
        <v>84415</v>
      </c>
      <c r="I48" s="7">
        <v>84926</v>
      </c>
      <c r="J48" s="7">
        <v>66813</v>
      </c>
    </row>
    <row r="49" spans="1:10" x14ac:dyDescent="0.35">
      <c r="A49" s="6" t="s">
        <v>191</v>
      </c>
      <c r="B49" s="8" t="s">
        <v>150</v>
      </c>
      <c r="C49" s="8" t="s">
        <v>150</v>
      </c>
      <c r="D49" s="8" t="s">
        <v>150</v>
      </c>
      <c r="E49" s="8" t="s">
        <v>150</v>
      </c>
      <c r="F49" s="8" t="s">
        <v>150</v>
      </c>
      <c r="G49" s="8" t="s">
        <v>150</v>
      </c>
      <c r="H49" s="10">
        <v>134281</v>
      </c>
      <c r="I49" s="7">
        <v>132403</v>
      </c>
      <c r="J49" s="7">
        <v>66612</v>
      </c>
    </row>
    <row r="50" spans="1:10" x14ac:dyDescent="0.35">
      <c r="A50" s="7" t="s">
        <v>26</v>
      </c>
      <c r="B50" s="7">
        <v>114495</v>
      </c>
      <c r="C50" s="7">
        <v>100395</v>
      </c>
      <c r="D50" s="7">
        <v>84033</v>
      </c>
      <c r="E50" s="7">
        <v>83897</v>
      </c>
      <c r="F50" s="7">
        <v>80169</v>
      </c>
      <c r="G50" s="7">
        <v>101483</v>
      </c>
      <c r="H50" s="10">
        <v>101054</v>
      </c>
      <c r="I50" s="7">
        <v>71475</v>
      </c>
      <c r="J50" s="7">
        <v>64511</v>
      </c>
    </row>
    <row r="51" spans="1:10" x14ac:dyDescent="0.35">
      <c r="A51" s="7" t="s">
        <v>97</v>
      </c>
      <c r="B51" s="7">
        <v>118992</v>
      </c>
      <c r="C51" s="7">
        <v>112372</v>
      </c>
      <c r="D51" s="7">
        <v>110610</v>
      </c>
      <c r="E51" s="7">
        <v>116944</v>
      </c>
      <c r="F51" s="7">
        <v>111529</v>
      </c>
      <c r="G51" s="7">
        <v>105217</v>
      </c>
      <c r="H51" s="10">
        <v>104829</v>
      </c>
      <c r="I51" s="7">
        <v>74632</v>
      </c>
      <c r="J51" s="7">
        <v>61766</v>
      </c>
    </row>
    <row r="52" spans="1:10" x14ac:dyDescent="0.35">
      <c r="A52" s="6" t="s">
        <v>179</v>
      </c>
      <c r="B52" s="8" t="s">
        <v>150</v>
      </c>
      <c r="C52" s="8" t="s">
        <v>150</v>
      </c>
      <c r="D52" s="8" t="s">
        <v>150</v>
      </c>
      <c r="E52" s="8" t="s">
        <v>150</v>
      </c>
      <c r="F52" s="9">
        <v>239854</v>
      </c>
      <c r="G52" s="7">
        <v>260351</v>
      </c>
      <c r="H52" s="10">
        <v>234750</v>
      </c>
      <c r="I52" s="7">
        <v>100460</v>
      </c>
      <c r="J52" s="7">
        <v>59888</v>
      </c>
    </row>
    <row r="53" spans="1:10" x14ac:dyDescent="0.35">
      <c r="A53" s="7" t="s">
        <v>40</v>
      </c>
      <c r="B53" s="7">
        <v>69918</v>
      </c>
      <c r="C53" s="7">
        <v>75009</v>
      </c>
      <c r="D53" s="7">
        <v>58278</v>
      </c>
      <c r="E53" s="7">
        <v>68020</v>
      </c>
      <c r="F53" s="7">
        <v>56363</v>
      </c>
      <c r="G53" s="7">
        <v>57457</v>
      </c>
      <c r="H53" s="10">
        <v>52816</v>
      </c>
      <c r="I53" s="7">
        <v>46828</v>
      </c>
      <c r="J53" s="7">
        <v>58208</v>
      </c>
    </row>
    <row r="54" spans="1:10" x14ac:dyDescent="0.35">
      <c r="A54" s="7" t="s">
        <v>110</v>
      </c>
      <c r="B54" s="7">
        <f>62424-62424+58437</f>
        <v>58437</v>
      </c>
      <c r="C54" s="7">
        <f>57467-57467+54077</f>
        <v>54077</v>
      </c>
      <c r="D54" s="7">
        <f>58739-58739+55411</f>
        <v>55411</v>
      </c>
      <c r="E54" s="7">
        <v>57908</v>
      </c>
      <c r="F54" s="7">
        <f>56728-56728+54156</f>
        <v>54156</v>
      </c>
      <c r="G54" s="7">
        <f>56788-56788+53470</f>
        <v>53470</v>
      </c>
      <c r="H54" s="10">
        <v>49801</v>
      </c>
      <c r="I54" s="7">
        <v>46527</v>
      </c>
      <c r="J54" s="7">
        <v>52525</v>
      </c>
    </row>
    <row r="55" spans="1:10" x14ac:dyDescent="0.35">
      <c r="A55" s="7" t="s">
        <v>145</v>
      </c>
      <c r="B55" s="7">
        <v>174113</v>
      </c>
      <c r="C55" s="7">
        <v>149548</v>
      </c>
      <c r="D55" s="7">
        <v>111890</v>
      </c>
      <c r="E55" s="7">
        <v>111754</v>
      </c>
      <c r="F55" s="7">
        <v>107200</v>
      </c>
      <c r="G55" s="7">
        <v>114343</v>
      </c>
      <c r="H55" s="10">
        <v>118562</v>
      </c>
      <c r="I55" s="7">
        <v>80561</v>
      </c>
      <c r="J55" s="7">
        <v>51646</v>
      </c>
    </row>
    <row r="56" spans="1:10" x14ac:dyDescent="0.35">
      <c r="A56" s="7" t="s">
        <v>75</v>
      </c>
      <c r="B56" s="7">
        <v>46865</v>
      </c>
      <c r="C56" s="7">
        <v>54133</v>
      </c>
      <c r="D56" s="7">
        <v>50551</v>
      </c>
      <c r="E56" s="7">
        <v>57998</v>
      </c>
      <c r="F56" s="7">
        <v>60540</v>
      </c>
      <c r="G56" s="7">
        <v>62907</v>
      </c>
      <c r="H56" s="10">
        <v>52464</v>
      </c>
      <c r="I56" s="7">
        <v>43886</v>
      </c>
      <c r="J56" s="7">
        <v>49568</v>
      </c>
    </row>
    <row r="57" spans="1:10" x14ac:dyDescent="0.35">
      <c r="A57" s="7" t="s">
        <v>91</v>
      </c>
      <c r="B57" s="7">
        <v>40906</v>
      </c>
      <c r="C57" s="7">
        <v>44930</v>
      </c>
      <c r="D57" s="7">
        <v>48257</v>
      </c>
      <c r="E57" s="7">
        <v>45945</v>
      </c>
      <c r="F57" s="7">
        <v>63399</v>
      </c>
      <c r="G57" s="7">
        <v>74701</v>
      </c>
      <c r="H57" s="10">
        <v>69791</v>
      </c>
      <c r="I57" s="7">
        <v>44321</v>
      </c>
      <c r="J57" s="7">
        <v>45575</v>
      </c>
    </row>
    <row r="58" spans="1:10" x14ac:dyDescent="0.35">
      <c r="A58" s="7" t="s">
        <v>30</v>
      </c>
      <c r="B58" s="7">
        <v>75706</v>
      </c>
      <c r="C58" s="7">
        <v>105401</v>
      </c>
      <c r="D58" s="7">
        <v>164858</v>
      </c>
      <c r="E58" s="7">
        <v>136152</v>
      </c>
      <c r="F58" s="7">
        <v>79690</v>
      </c>
      <c r="G58" s="7">
        <v>137327</v>
      </c>
      <c r="H58" s="10">
        <v>95745</v>
      </c>
      <c r="I58" s="7">
        <v>44624</v>
      </c>
      <c r="J58" s="7">
        <v>43713</v>
      </c>
    </row>
    <row r="59" spans="1:10" x14ac:dyDescent="0.35">
      <c r="A59" s="7" t="s">
        <v>49</v>
      </c>
      <c r="B59" s="7">
        <v>41352</v>
      </c>
      <c r="C59" s="7">
        <v>51075</v>
      </c>
      <c r="D59" s="7">
        <v>54337</v>
      </c>
      <c r="E59" s="7">
        <v>78679</v>
      </c>
      <c r="F59" s="7">
        <v>68599</v>
      </c>
      <c r="G59" s="7">
        <v>58129</v>
      </c>
      <c r="H59" s="10">
        <v>31544</v>
      </c>
      <c r="I59" s="7">
        <v>45163</v>
      </c>
      <c r="J59" s="7">
        <v>41719</v>
      </c>
    </row>
    <row r="60" spans="1:10" x14ac:dyDescent="0.35">
      <c r="A60" s="7" t="s">
        <v>50</v>
      </c>
      <c r="B60" s="7">
        <v>202556</v>
      </c>
      <c r="C60" s="7">
        <v>198183</v>
      </c>
      <c r="D60" s="7">
        <v>181017</v>
      </c>
      <c r="E60" s="7">
        <v>175042</v>
      </c>
      <c r="F60" s="7">
        <v>165873</v>
      </c>
      <c r="G60" s="7">
        <v>170935</v>
      </c>
      <c r="H60" s="10">
        <v>177509</v>
      </c>
      <c r="I60" s="7">
        <v>132252</v>
      </c>
      <c r="J60" s="7">
        <v>33338</v>
      </c>
    </row>
    <row r="61" spans="1:10" x14ac:dyDescent="0.35">
      <c r="A61" s="7" t="s">
        <v>104</v>
      </c>
      <c r="B61" s="7">
        <v>46345</v>
      </c>
      <c r="C61" s="7">
        <v>48099</v>
      </c>
      <c r="D61" s="7">
        <v>31853</v>
      </c>
      <c r="E61" s="7">
        <v>37037</v>
      </c>
      <c r="F61" s="7">
        <v>34773</v>
      </c>
      <c r="G61" s="7">
        <v>28672</v>
      </c>
      <c r="H61" s="10">
        <v>41009</v>
      </c>
      <c r="I61" s="7">
        <v>33494</v>
      </c>
      <c r="J61" s="7">
        <v>32311</v>
      </c>
    </row>
    <row r="62" spans="1:10" x14ac:dyDescent="0.35">
      <c r="A62" s="7" t="s">
        <v>106</v>
      </c>
      <c r="B62" s="7">
        <v>75625</v>
      </c>
      <c r="C62" s="7">
        <v>77041</v>
      </c>
      <c r="D62" s="7">
        <v>59927</v>
      </c>
      <c r="E62" s="7">
        <v>46337</v>
      </c>
      <c r="F62" s="7">
        <v>34071</v>
      </c>
      <c r="G62" s="7">
        <v>32394</v>
      </c>
      <c r="H62" s="10">
        <v>30318</v>
      </c>
      <c r="I62" s="7">
        <v>30486</v>
      </c>
      <c r="J62" s="7">
        <v>32007</v>
      </c>
    </row>
    <row r="63" spans="1:10" x14ac:dyDescent="0.35">
      <c r="A63" s="6" t="s">
        <v>173</v>
      </c>
      <c r="B63" s="8" t="s">
        <v>150</v>
      </c>
      <c r="C63" s="8" t="s">
        <v>150</v>
      </c>
      <c r="D63" s="8" t="s">
        <v>150</v>
      </c>
      <c r="E63" s="8" t="s">
        <v>150</v>
      </c>
      <c r="F63" s="9">
        <v>34602</v>
      </c>
      <c r="G63" s="7">
        <v>33197</v>
      </c>
      <c r="H63" s="10">
        <v>36067</v>
      </c>
      <c r="I63" s="7">
        <v>37893</v>
      </c>
      <c r="J63" s="7">
        <v>31497</v>
      </c>
    </row>
    <row r="64" spans="1:10" x14ac:dyDescent="0.35">
      <c r="A64" s="7" t="s">
        <v>178</v>
      </c>
      <c r="B64" s="7">
        <v>27953</v>
      </c>
      <c r="C64" s="7">
        <v>52412</v>
      </c>
      <c r="D64" s="7">
        <v>48655</v>
      </c>
      <c r="E64" s="7">
        <v>59166</v>
      </c>
      <c r="F64" s="7">
        <v>28352</v>
      </c>
      <c r="G64" s="7">
        <v>30520</v>
      </c>
      <c r="H64" s="10">
        <v>28035</v>
      </c>
      <c r="I64" s="7">
        <v>27494</v>
      </c>
      <c r="J64" s="7">
        <v>31440</v>
      </c>
    </row>
    <row r="65" spans="1:10" x14ac:dyDescent="0.35">
      <c r="A65" s="7" t="s">
        <v>194</v>
      </c>
      <c r="B65" s="7">
        <v>83196</v>
      </c>
      <c r="C65" s="7">
        <v>73992</v>
      </c>
      <c r="D65" s="7">
        <v>59928</v>
      </c>
      <c r="E65" s="7">
        <v>56781</v>
      </c>
      <c r="F65" s="7">
        <v>41667</v>
      </c>
      <c r="G65" s="7">
        <v>42138</v>
      </c>
      <c r="H65" s="10">
        <v>31400</v>
      </c>
      <c r="I65" s="7">
        <v>29280</v>
      </c>
      <c r="J65" s="7">
        <v>27693</v>
      </c>
    </row>
    <row r="66" spans="1:10" x14ac:dyDescent="0.35">
      <c r="A66" s="7" t="s">
        <v>81</v>
      </c>
      <c r="B66" s="7">
        <v>67161</v>
      </c>
      <c r="C66" s="7">
        <v>53813</v>
      </c>
      <c r="D66" s="7">
        <v>51198</v>
      </c>
      <c r="E66" s="7">
        <v>38146</v>
      </c>
      <c r="F66" s="7">
        <v>35310</v>
      </c>
      <c r="G66" s="7">
        <v>33739</v>
      </c>
      <c r="H66" s="10">
        <v>24840</v>
      </c>
      <c r="I66" s="7">
        <v>21492</v>
      </c>
      <c r="J66" s="7">
        <v>26050</v>
      </c>
    </row>
    <row r="67" spans="1:10" x14ac:dyDescent="0.35">
      <c r="A67" s="7" t="s">
        <v>18</v>
      </c>
      <c r="B67" s="7">
        <v>21897</v>
      </c>
      <c r="C67" s="7">
        <v>57664</v>
      </c>
      <c r="D67" s="7">
        <v>46368</v>
      </c>
      <c r="E67" s="7">
        <v>46866</v>
      </c>
      <c r="F67" s="7">
        <v>44889</v>
      </c>
      <c r="G67" s="7">
        <v>53552</v>
      </c>
      <c r="H67" s="10">
        <v>49949</v>
      </c>
      <c r="I67" s="7">
        <v>42767</v>
      </c>
      <c r="J67" s="7">
        <v>25675</v>
      </c>
    </row>
    <row r="68" spans="1:10" x14ac:dyDescent="0.35">
      <c r="A68" s="7" t="s">
        <v>78</v>
      </c>
      <c r="B68" s="7">
        <v>36718</v>
      </c>
      <c r="C68" s="7">
        <v>36103</v>
      </c>
      <c r="D68" s="7">
        <v>46254</v>
      </c>
      <c r="E68" s="7">
        <v>51593</v>
      </c>
      <c r="F68" s="7">
        <v>37981</v>
      </c>
      <c r="G68" s="7">
        <v>39898</v>
      </c>
      <c r="H68" s="10">
        <v>13794</v>
      </c>
      <c r="I68" s="7">
        <v>6182</v>
      </c>
      <c r="J68" s="7">
        <v>24811</v>
      </c>
    </row>
    <row r="69" spans="1:10" x14ac:dyDescent="0.35">
      <c r="A69" s="7" t="s">
        <v>82</v>
      </c>
      <c r="B69" s="7">
        <v>165915</v>
      </c>
      <c r="C69" s="7">
        <v>172793</v>
      </c>
      <c r="D69" s="7">
        <v>161346</v>
      </c>
      <c r="E69" s="7">
        <v>156931</v>
      </c>
      <c r="F69" s="7">
        <v>134116</v>
      </c>
      <c r="G69" s="7">
        <v>133984</v>
      </c>
      <c r="H69" s="10">
        <v>128510</v>
      </c>
      <c r="I69" s="7">
        <v>63549</v>
      </c>
      <c r="J69" s="7">
        <v>23543</v>
      </c>
    </row>
    <row r="70" spans="1:10" x14ac:dyDescent="0.35">
      <c r="A70" s="7" t="s">
        <v>98</v>
      </c>
      <c r="B70" s="7">
        <v>35357</v>
      </c>
      <c r="C70" s="7">
        <v>41364</v>
      </c>
      <c r="D70" s="7">
        <v>30624</v>
      </c>
      <c r="E70" s="7">
        <v>44308</v>
      </c>
      <c r="F70" s="7">
        <v>54500</v>
      </c>
      <c r="G70" s="7">
        <v>33723</v>
      </c>
      <c r="H70" s="10">
        <v>36861</v>
      </c>
      <c r="I70" s="7">
        <v>41407</v>
      </c>
      <c r="J70" s="7">
        <v>23438</v>
      </c>
    </row>
    <row r="71" spans="1:10" x14ac:dyDescent="0.35">
      <c r="A71" s="7" t="s">
        <v>77</v>
      </c>
      <c r="B71" s="7">
        <v>31415</v>
      </c>
      <c r="C71" s="7">
        <v>38429</v>
      </c>
      <c r="D71" s="7">
        <v>42673</v>
      </c>
      <c r="E71" s="7">
        <v>44324</v>
      </c>
      <c r="F71" s="7">
        <v>37914</v>
      </c>
      <c r="G71" s="7">
        <v>38112</v>
      </c>
      <c r="H71" s="10">
        <v>35076</v>
      </c>
      <c r="I71" s="7">
        <v>25451</v>
      </c>
      <c r="J71" s="7">
        <v>21486</v>
      </c>
    </row>
    <row r="72" spans="1:10" x14ac:dyDescent="0.35">
      <c r="A72" s="6" t="s">
        <v>209</v>
      </c>
      <c r="B72" s="8" t="s">
        <v>150</v>
      </c>
      <c r="C72" s="8" t="s">
        <v>150</v>
      </c>
      <c r="D72" s="8" t="s">
        <v>150</v>
      </c>
      <c r="E72" s="8" t="s">
        <v>150</v>
      </c>
      <c r="F72" s="8" t="s">
        <v>150</v>
      </c>
      <c r="G72" s="8" t="s">
        <v>150</v>
      </c>
      <c r="H72" s="8" t="s">
        <v>150</v>
      </c>
      <c r="I72" s="8" t="s">
        <v>150</v>
      </c>
      <c r="J72" s="7">
        <v>20496</v>
      </c>
    </row>
    <row r="73" spans="1:10" x14ac:dyDescent="0.35">
      <c r="A73" s="6" t="s">
        <v>200</v>
      </c>
      <c r="B73" s="8" t="s">
        <v>150</v>
      </c>
      <c r="C73" s="8" t="s">
        <v>150</v>
      </c>
      <c r="D73" s="8" t="s">
        <v>150</v>
      </c>
      <c r="E73" s="8" t="s">
        <v>150</v>
      </c>
      <c r="F73" s="8" t="s">
        <v>150</v>
      </c>
      <c r="G73" s="8" t="s">
        <v>150</v>
      </c>
      <c r="H73" s="8" t="s">
        <v>150</v>
      </c>
      <c r="I73" s="7">
        <v>9122</v>
      </c>
      <c r="J73" s="7">
        <v>18386</v>
      </c>
    </row>
    <row r="74" spans="1:10" x14ac:dyDescent="0.35">
      <c r="A74" s="7" t="s">
        <v>172</v>
      </c>
      <c r="B74" s="7">
        <v>32789</v>
      </c>
      <c r="C74" s="7">
        <v>30858</v>
      </c>
      <c r="D74" s="7">
        <v>30985</v>
      </c>
      <c r="E74" s="7">
        <v>35644</v>
      </c>
      <c r="F74" s="7">
        <v>38204</v>
      </c>
      <c r="G74" s="7">
        <v>32862</v>
      </c>
      <c r="H74" s="10">
        <v>27168</v>
      </c>
      <c r="I74" s="7">
        <v>27017</v>
      </c>
      <c r="J74" s="7">
        <v>17121</v>
      </c>
    </row>
    <row r="75" spans="1:10" x14ac:dyDescent="0.35">
      <c r="A75" s="7" t="s">
        <v>105</v>
      </c>
      <c r="B75" s="7">
        <v>64400</v>
      </c>
      <c r="C75" s="7">
        <v>61177</v>
      </c>
      <c r="D75" s="7">
        <v>54954</v>
      </c>
      <c r="E75" s="7">
        <v>56947</v>
      </c>
      <c r="F75" s="7">
        <v>48247</v>
      </c>
      <c r="G75" s="7">
        <v>46556</v>
      </c>
      <c r="H75" s="10">
        <v>44406</v>
      </c>
      <c r="I75" s="7">
        <v>28578</v>
      </c>
      <c r="J75" s="7">
        <v>16572</v>
      </c>
    </row>
    <row r="76" spans="1:10" x14ac:dyDescent="0.35">
      <c r="A76" s="7" t="s">
        <v>157</v>
      </c>
      <c r="B76" s="8" t="s">
        <v>150</v>
      </c>
      <c r="C76" s="8" t="s">
        <v>150</v>
      </c>
      <c r="D76" s="8" t="s">
        <v>150</v>
      </c>
      <c r="E76" s="7">
        <v>26537</v>
      </c>
      <c r="F76" s="7">
        <v>23931</v>
      </c>
      <c r="G76" s="7">
        <v>21444</v>
      </c>
      <c r="H76" s="10">
        <v>20945</v>
      </c>
      <c r="I76" s="7">
        <v>16421</v>
      </c>
      <c r="J76" s="7">
        <v>14973</v>
      </c>
    </row>
    <row r="77" spans="1:10" x14ac:dyDescent="0.35">
      <c r="A77" s="7" t="s">
        <v>51</v>
      </c>
      <c r="B77" s="7">
        <v>594919</v>
      </c>
      <c r="C77" s="7">
        <f>480420-1940+1941</f>
        <v>480421</v>
      </c>
      <c r="D77" s="7">
        <v>411197</v>
      </c>
      <c r="E77" s="7">
        <v>427310</v>
      </c>
      <c r="F77" s="7">
        <v>370833</v>
      </c>
      <c r="G77" s="7">
        <v>472581</v>
      </c>
      <c r="H77" s="10">
        <v>190932</v>
      </c>
      <c r="I77" s="7">
        <f>5628-1871+365</f>
        <v>4122</v>
      </c>
      <c r="J77" s="7">
        <v>13878</v>
      </c>
    </row>
    <row r="78" spans="1:10" x14ac:dyDescent="0.35">
      <c r="A78" s="7" t="s">
        <v>42</v>
      </c>
      <c r="B78" s="7">
        <v>11008</v>
      </c>
      <c r="C78" s="7">
        <v>6029</v>
      </c>
      <c r="D78" s="7">
        <v>5916</v>
      </c>
      <c r="E78" s="7">
        <v>10130</v>
      </c>
      <c r="F78" s="7">
        <v>6873</v>
      </c>
      <c r="G78" s="7">
        <v>9905</v>
      </c>
      <c r="H78" s="10">
        <v>8096</v>
      </c>
      <c r="I78" s="7">
        <v>6369</v>
      </c>
      <c r="J78" s="7">
        <v>13117</v>
      </c>
    </row>
    <row r="79" spans="1:10" x14ac:dyDescent="0.35">
      <c r="A79" s="7" t="s">
        <v>17</v>
      </c>
      <c r="B79" s="7">
        <v>14393</v>
      </c>
      <c r="C79" s="7">
        <v>11922</v>
      </c>
      <c r="D79" s="7">
        <v>6114</v>
      </c>
      <c r="E79" s="7">
        <v>8813</v>
      </c>
      <c r="F79" s="7">
        <v>3730</v>
      </c>
      <c r="G79" s="7">
        <v>8595</v>
      </c>
      <c r="H79" s="10">
        <v>7863</v>
      </c>
      <c r="I79" s="7">
        <v>2993</v>
      </c>
      <c r="J79" s="7">
        <v>12673</v>
      </c>
    </row>
    <row r="80" spans="1:10" x14ac:dyDescent="0.35">
      <c r="A80" s="7" t="s">
        <v>192</v>
      </c>
      <c r="B80" s="7">
        <v>71640</v>
      </c>
      <c r="C80" s="7">
        <v>73293</v>
      </c>
      <c r="D80" s="7">
        <v>65917</v>
      </c>
      <c r="E80" s="7">
        <v>69574</v>
      </c>
      <c r="F80" s="7">
        <v>64081</v>
      </c>
      <c r="G80" s="7">
        <v>67890</v>
      </c>
      <c r="H80" s="10">
        <v>64363</v>
      </c>
      <c r="I80" s="7">
        <v>27231</v>
      </c>
      <c r="J80" s="7">
        <v>12426</v>
      </c>
    </row>
    <row r="81" spans="1:10" x14ac:dyDescent="0.35">
      <c r="A81" s="7" t="s">
        <v>65</v>
      </c>
      <c r="B81" s="7">
        <v>13724</v>
      </c>
      <c r="C81" s="7">
        <v>13769</v>
      </c>
      <c r="D81" s="7">
        <v>12694</v>
      </c>
      <c r="E81" s="7">
        <v>13667</v>
      </c>
      <c r="F81" s="7">
        <v>14996</v>
      </c>
      <c r="G81" s="7">
        <v>15483</v>
      </c>
      <c r="H81" s="10">
        <v>13252</v>
      </c>
      <c r="I81" s="7">
        <v>11599</v>
      </c>
      <c r="J81" s="7">
        <v>12376</v>
      </c>
    </row>
    <row r="82" spans="1:10" x14ac:dyDescent="0.35">
      <c r="A82" s="7" t="s">
        <v>214</v>
      </c>
      <c r="B82" s="7">
        <v>31847</v>
      </c>
      <c r="C82" s="7">
        <v>31736</v>
      </c>
      <c r="D82" s="7">
        <v>30339</v>
      </c>
      <c r="E82" s="7">
        <v>33485</v>
      </c>
      <c r="F82" s="7">
        <v>31241</v>
      </c>
      <c r="G82" s="7">
        <v>26999</v>
      </c>
      <c r="H82" s="10">
        <v>19781</v>
      </c>
      <c r="I82" s="7">
        <v>12115</v>
      </c>
      <c r="J82" s="7">
        <v>9649</v>
      </c>
    </row>
    <row r="83" spans="1:10" x14ac:dyDescent="0.35">
      <c r="A83" s="7" t="s">
        <v>34</v>
      </c>
      <c r="B83" s="7">
        <v>10497</v>
      </c>
      <c r="C83" s="7">
        <v>9334</v>
      </c>
      <c r="D83" s="7">
        <v>7463</v>
      </c>
      <c r="E83" s="7">
        <v>8093</v>
      </c>
      <c r="F83" s="7">
        <v>5804</v>
      </c>
      <c r="G83" s="7">
        <v>10337</v>
      </c>
      <c r="H83" s="10">
        <v>14416</v>
      </c>
      <c r="I83" s="7">
        <v>6628</v>
      </c>
      <c r="J83" s="7">
        <v>9466</v>
      </c>
    </row>
    <row r="84" spans="1:10" x14ac:dyDescent="0.35">
      <c r="A84" s="7" t="s">
        <v>4</v>
      </c>
      <c r="B84" s="7">
        <v>8652</v>
      </c>
      <c r="C84" s="7">
        <v>7864</v>
      </c>
      <c r="D84" s="7">
        <v>7827</v>
      </c>
      <c r="E84" s="7">
        <v>7310</v>
      </c>
      <c r="F84" s="7">
        <v>8246</v>
      </c>
      <c r="G84" s="7">
        <v>7282</v>
      </c>
      <c r="H84" s="10">
        <v>8732</v>
      </c>
      <c r="I84" s="7">
        <v>9378</v>
      </c>
      <c r="J84" s="7">
        <v>8984</v>
      </c>
    </row>
    <row r="85" spans="1:10" x14ac:dyDescent="0.35">
      <c r="A85" s="7" t="s">
        <v>210</v>
      </c>
      <c r="B85" s="8" t="s">
        <v>150</v>
      </c>
      <c r="C85" s="8" t="s">
        <v>150</v>
      </c>
      <c r="D85" s="8" t="s">
        <v>150</v>
      </c>
      <c r="E85" s="8" t="s">
        <v>150</v>
      </c>
      <c r="F85" s="8" t="s">
        <v>150</v>
      </c>
      <c r="G85" s="8" t="s">
        <v>150</v>
      </c>
      <c r="H85" s="8" t="s">
        <v>150</v>
      </c>
      <c r="I85" s="8" t="s">
        <v>150</v>
      </c>
      <c r="J85" s="7">
        <v>7700</v>
      </c>
    </row>
    <row r="86" spans="1:10" x14ac:dyDescent="0.35">
      <c r="A86" s="7" t="s">
        <v>144</v>
      </c>
      <c r="B86" s="7">
        <v>15136</v>
      </c>
      <c r="C86" s="7">
        <v>16164</v>
      </c>
      <c r="D86" s="7">
        <v>10818</v>
      </c>
      <c r="E86" s="7">
        <v>12420</v>
      </c>
      <c r="F86" s="7">
        <v>9871</v>
      </c>
      <c r="G86" s="7">
        <v>13231</v>
      </c>
      <c r="H86" s="10">
        <v>10568</v>
      </c>
      <c r="I86" s="7">
        <v>9464</v>
      </c>
      <c r="J86" s="7">
        <v>7650</v>
      </c>
    </row>
    <row r="87" spans="1:10" x14ac:dyDescent="0.35">
      <c r="A87" s="7" t="s">
        <v>54</v>
      </c>
      <c r="B87" s="7">
        <v>16139</v>
      </c>
      <c r="C87" s="7">
        <v>13038</v>
      </c>
      <c r="D87" s="7">
        <v>14527</v>
      </c>
      <c r="E87" s="7">
        <v>15502</v>
      </c>
      <c r="F87" s="7">
        <v>16879</v>
      </c>
      <c r="G87" s="7">
        <v>18002</v>
      </c>
      <c r="H87" s="10">
        <v>16213</v>
      </c>
      <c r="I87" s="7">
        <v>15953</v>
      </c>
      <c r="J87" s="7">
        <v>6978</v>
      </c>
    </row>
    <row r="88" spans="1:10" x14ac:dyDescent="0.35">
      <c r="A88" s="7" t="s">
        <v>25</v>
      </c>
      <c r="B88" s="7">
        <v>16019</v>
      </c>
      <c r="C88" s="7">
        <v>11740</v>
      </c>
      <c r="D88" s="7">
        <v>9458</v>
      </c>
      <c r="E88" s="7">
        <v>10527</v>
      </c>
      <c r="F88" s="7">
        <v>11058</v>
      </c>
      <c r="G88" s="7">
        <v>15059</v>
      </c>
      <c r="H88" s="10">
        <v>19868</v>
      </c>
      <c r="I88" s="7">
        <v>16715</v>
      </c>
      <c r="J88" s="7">
        <v>6922</v>
      </c>
    </row>
    <row r="89" spans="1:10" x14ac:dyDescent="0.35">
      <c r="A89" s="7" t="s">
        <v>177</v>
      </c>
      <c r="B89" s="7">
        <v>6181</v>
      </c>
      <c r="C89" s="7">
        <v>6865</v>
      </c>
      <c r="D89" s="7">
        <v>7471</v>
      </c>
      <c r="E89" s="7">
        <v>7154</v>
      </c>
      <c r="F89" s="7">
        <v>7018</v>
      </c>
      <c r="G89" s="7">
        <v>7550</v>
      </c>
      <c r="H89" s="10">
        <v>7134</v>
      </c>
      <c r="I89" s="7">
        <v>7005</v>
      </c>
      <c r="J89" s="7">
        <v>6568</v>
      </c>
    </row>
    <row r="90" spans="1:10" x14ac:dyDescent="0.35">
      <c r="A90" s="7" t="s">
        <v>10</v>
      </c>
      <c r="B90" s="7">
        <v>5505</v>
      </c>
      <c r="C90" s="7">
        <v>11141</v>
      </c>
      <c r="D90" s="7">
        <v>6634</v>
      </c>
      <c r="E90" s="7">
        <v>10335</v>
      </c>
      <c r="F90" s="7">
        <v>5787</v>
      </c>
      <c r="G90" s="7">
        <v>8223</v>
      </c>
      <c r="H90" s="10">
        <v>5170</v>
      </c>
      <c r="I90" s="7">
        <v>5000</v>
      </c>
      <c r="J90" s="7">
        <v>5494</v>
      </c>
    </row>
    <row r="91" spans="1:10" x14ac:dyDescent="0.35">
      <c r="A91" s="7" t="s">
        <v>125</v>
      </c>
      <c r="B91" s="7">
        <v>8722</v>
      </c>
      <c r="C91" s="7">
        <v>8088</v>
      </c>
      <c r="D91" s="7">
        <v>4195</v>
      </c>
      <c r="E91" s="7">
        <v>4774</v>
      </c>
      <c r="F91" s="7">
        <v>4423</v>
      </c>
      <c r="G91" s="7">
        <v>4534</v>
      </c>
      <c r="H91" s="10">
        <v>5528</v>
      </c>
      <c r="I91" s="7">
        <v>5406</v>
      </c>
      <c r="J91" s="7">
        <v>5492</v>
      </c>
    </row>
    <row r="92" spans="1:10" x14ac:dyDescent="0.35">
      <c r="A92" s="6" t="s">
        <v>61</v>
      </c>
      <c r="B92" s="7">
        <v>6600</v>
      </c>
      <c r="C92" s="7">
        <v>9535</v>
      </c>
      <c r="D92" s="7">
        <v>3409</v>
      </c>
      <c r="E92" s="7">
        <v>5550</v>
      </c>
      <c r="F92" s="9">
        <v>5119</v>
      </c>
      <c r="G92" s="9">
        <v>8272</v>
      </c>
      <c r="H92" s="10">
        <v>7570</v>
      </c>
      <c r="I92" s="7">
        <v>1150</v>
      </c>
      <c r="J92" s="7">
        <v>4990</v>
      </c>
    </row>
    <row r="93" spans="1:10" x14ac:dyDescent="0.35">
      <c r="A93" s="6" t="s">
        <v>195</v>
      </c>
      <c r="B93" s="8" t="s">
        <v>150</v>
      </c>
      <c r="C93" s="8" t="s">
        <v>150</v>
      </c>
      <c r="D93" s="8" t="s">
        <v>150</v>
      </c>
      <c r="E93" s="8" t="s">
        <v>150</v>
      </c>
      <c r="F93" s="8" t="s">
        <v>150</v>
      </c>
      <c r="G93" s="8" t="s">
        <v>150</v>
      </c>
      <c r="H93" s="10">
        <v>6873</v>
      </c>
      <c r="I93" s="7">
        <v>965</v>
      </c>
      <c r="J93" s="7">
        <v>4846</v>
      </c>
    </row>
    <row r="94" spans="1:10" x14ac:dyDescent="0.35">
      <c r="A94" s="7" t="s">
        <v>201</v>
      </c>
      <c r="B94" s="8" t="s">
        <v>150</v>
      </c>
      <c r="C94" s="8" t="s">
        <v>150</v>
      </c>
      <c r="D94" s="8" t="s">
        <v>150</v>
      </c>
      <c r="E94" s="8" t="s">
        <v>150</v>
      </c>
      <c r="F94" s="8" t="s">
        <v>150</v>
      </c>
      <c r="G94" s="7">
        <v>4146</v>
      </c>
      <c r="H94" s="10">
        <v>4084</v>
      </c>
      <c r="I94" s="7">
        <v>3838</v>
      </c>
      <c r="J94" s="7">
        <v>4300</v>
      </c>
    </row>
    <row r="95" spans="1:10" x14ac:dyDescent="0.35">
      <c r="A95" s="7" t="s">
        <v>33</v>
      </c>
      <c r="B95" s="7">
        <v>4648</v>
      </c>
      <c r="C95" s="7">
        <v>4620</v>
      </c>
      <c r="D95" s="7">
        <v>4073</v>
      </c>
      <c r="E95" s="7">
        <v>3853</v>
      </c>
      <c r="F95" s="7">
        <v>4412</v>
      </c>
      <c r="G95" s="7">
        <v>4211</v>
      </c>
      <c r="H95" s="10">
        <v>4401</v>
      </c>
      <c r="I95" s="7">
        <v>4683</v>
      </c>
      <c r="J95" s="7">
        <v>4168</v>
      </c>
    </row>
    <row r="96" spans="1:10" x14ac:dyDescent="0.35">
      <c r="A96" s="7" t="s">
        <v>183</v>
      </c>
      <c r="B96" s="8" t="s">
        <v>150</v>
      </c>
      <c r="C96" s="7">
        <v>7106</v>
      </c>
      <c r="D96" s="7">
        <v>5946</v>
      </c>
      <c r="E96" s="7">
        <v>5708</v>
      </c>
      <c r="F96" s="7">
        <v>5766</v>
      </c>
      <c r="G96" s="7">
        <v>4466</v>
      </c>
      <c r="H96" s="10">
        <v>4695</v>
      </c>
      <c r="I96" s="7">
        <v>4247</v>
      </c>
      <c r="J96" s="7">
        <v>3905</v>
      </c>
    </row>
    <row r="97" spans="1:10" x14ac:dyDescent="0.35">
      <c r="A97" s="7" t="s">
        <v>56</v>
      </c>
      <c r="B97" s="7">
        <v>2392</v>
      </c>
      <c r="C97" s="7">
        <v>1931</v>
      </c>
      <c r="D97" s="7">
        <v>1086</v>
      </c>
      <c r="E97" s="7">
        <v>1608</v>
      </c>
      <c r="F97" s="7">
        <v>1253</v>
      </c>
      <c r="G97" s="7">
        <v>2331</v>
      </c>
      <c r="H97" s="10">
        <v>2130</v>
      </c>
      <c r="I97" s="7">
        <v>1538</v>
      </c>
      <c r="J97" s="7">
        <v>3738</v>
      </c>
    </row>
    <row r="98" spans="1:10" x14ac:dyDescent="0.35">
      <c r="A98" s="6" t="s">
        <v>185</v>
      </c>
      <c r="B98" s="8" t="s">
        <v>150</v>
      </c>
      <c r="C98" s="8" t="s">
        <v>150</v>
      </c>
      <c r="D98" s="8" t="s">
        <v>150</v>
      </c>
      <c r="E98" s="8" t="s">
        <v>150</v>
      </c>
      <c r="F98" s="8" t="s">
        <v>150</v>
      </c>
      <c r="G98" s="7">
        <v>1763</v>
      </c>
      <c r="H98" s="10">
        <v>2030</v>
      </c>
      <c r="I98" s="7">
        <v>2651</v>
      </c>
      <c r="J98" s="7">
        <v>3285</v>
      </c>
    </row>
    <row r="99" spans="1:10" x14ac:dyDescent="0.35">
      <c r="A99" s="7" t="s">
        <v>22</v>
      </c>
      <c r="B99" s="7">
        <v>3110</v>
      </c>
      <c r="C99" s="7">
        <v>3244</v>
      </c>
      <c r="D99" s="7">
        <v>3691</v>
      </c>
      <c r="E99" s="7">
        <v>3899</v>
      </c>
      <c r="F99" s="7">
        <v>3622</v>
      </c>
      <c r="G99" s="7">
        <v>3269</v>
      </c>
      <c r="H99" s="10">
        <v>3096</v>
      </c>
      <c r="I99" s="7">
        <v>2852</v>
      </c>
      <c r="J99" s="7">
        <v>3156</v>
      </c>
    </row>
    <row r="100" spans="1:10" x14ac:dyDescent="0.35">
      <c r="A100" s="7" t="s">
        <v>116</v>
      </c>
      <c r="B100" s="7">
        <v>4092</v>
      </c>
      <c r="C100" s="7">
        <v>2558</v>
      </c>
      <c r="D100" s="7">
        <v>1947</v>
      </c>
      <c r="E100" s="7">
        <v>4690</v>
      </c>
      <c r="F100" s="7">
        <v>1803</v>
      </c>
      <c r="G100" s="7">
        <v>2814</v>
      </c>
      <c r="H100" s="10">
        <v>978</v>
      </c>
      <c r="I100" s="7">
        <v>2180</v>
      </c>
      <c r="J100" s="7">
        <v>2940</v>
      </c>
    </row>
    <row r="101" spans="1:10" x14ac:dyDescent="0.35">
      <c r="A101" s="7" t="s">
        <v>84</v>
      </c>
      <c r="B101" s="7">
        <v>11985</v>
      </c>
      <c r="C101" s="7">
        <v>9217</v>
      </c>
      <c r="D101" s="7">
        <v>2047</v>
      </c>
      <c r="E101" s="7">
        <v>9111</v>
      </c>
      <c r="F101" s="7">
        <v>2202</v>
      </c>
      <c r="G101" s="7">
        <v>8429</v>
      </c>
      <c r="H101" s="10">
        <v>2072</v>
      </c>
      <c r="I101" s="7">
        <v>236</v>
      </c>
      <c r="J101" s="7">
        <v>2842</v>
      </c>
    </row>
    <row r="102" spans="1:10" x14ac:dyDescent="0.35">
      <c r="A102" s="7" t="s">
        <v>43</v>
      </c>
      <c r="B102" s="7">
        <v>176</v>
      </c>
      <c r="C102" s="7">
        <v>130</v>
      </c>
      <c r="D102" s="7">
        <v>329</v>
      </c>
      <c r="E102" s="7">
        <v>1448</v>
      </c>
      <c r="F102" s="7">
        <v>201</v>
      </c>
      <c r="G102" s="7">
        <v>301</v>
      </c>
      <c r="H102" s="10">
        <v>57</v>
      </c>
      <c r="I102" s="7">
        <v>19</v>
      </c>
      <c r="J102" s="7">
        <v>2705</v>
      </c>
    </row>
    <row r="103" spans="1:10" x14ac:dyDescent="0.35">
      <c r="A103" s="7" t="s">
        <v>109</v>
      </c>
      <c r="B103" s="7">
        <v>483</v>
      </c>
      <c r="C103" s="7">
        <v>448</v>
      </c>
      <c r="D103" s="7">
        <v>832</v>
      </c>
      <c r="E103" s="7">
        <v>737</v>
      </c>
      <c r="F103" s="7">
        <v>717</v>
      </c>
      <c r="G103" s="7">
        <v>1505</v>
      </c>
      <c r="H103" s="10">
        <v>1388</v>
      </c>
      <c r="I103" s="7">
        <v>1751</v>
      </c>
      <c r="J103" s="7">
        <v>2436</v>
      </c>
    </row>
    <row r="104" spans="1:10" x14ac:dyDescent="0.35">
      <c r="A104" s="7" t="s">
        <v>197</v>
      </c>
      <c r="B104" s="8" t="s">
        <v>150</v>
      </c>
      <c r="C104" s="8" t="s">
        <v>150</v>
      </c>
      <c r="D104" s="8" t="s">
        <v>150</v>
      </c>
      <c r="E104" s="7">
        <v>3866</v>
      </c>
      <c r="F104" s="7">
        <v>9919</v>
      </c>
      <c r="G104" s="7">
        <v>11405</v>
      </c>
      <c r="H104" s="10">
        <v>9765</v>
      </c>
      <c r="I104" s="7">
        <v>3453</v>
      </c>
      <c r="J104" s="7">
        <v>2432</v>
      </c>
    </row>
    <row r="105" spans="1:10" x14ac:dyDescent="0.35">
      <c r="A105" s="6" t="s">
        <v>175</v>
      </c>
      <c r="B105" s="8" t="s">
        <v>150</v>
      </c>
      <c r="C105" s="8" t="s">
        <v>150</v>
      </c>
      <c r="D105" s="8" t="s">
        <v>150</v>
      </c>
      <c r="E105" s="8" t="s">
        <v>150</v>
      </c>
      <c r="F105" s="9">
        <v>3316</v>
      </c>
      <c r="G105" s="7">
        <v>19218</v>
      </c>
      <c r="H105" s="10">
        <v>852</v>
      </c>
      <c r="I105" s="7">
        <v>2076</v>
      </c>
      <c r="J105" s="7">
        <v>2245</v>
      </c>
    </row>
    <row r="106" spans="1:10" x14ac:dyDescent="0.35">
      <c r="A106" s="7" t="s">
        <v>69</v>
      </c>
      <c r="B106" s="7">
        <v>8317</v>
      </c>
      <c r="C106" s="7">
        <v>7981</v>
      </c>
      <c r="D106" s="7">
        <v>9938</v>
      </c>
      <c r="E106" s="7">
        <v>8875</v>
      </c>
      <c r="F106" s="7">
        <v>7524</v>
      </c>
      <c r="G106" s="7">
        <v>5226</v>
      </c>
      <c r="H106" s="10">
        <v>5751</v>
      </c>
      <c r="I106" s="7">
        <v>5169</v>
      </c>
      <c r="J106" s="7">
        <v>2184</v>
      </c>
    </row>
    <row r="107" spans="1:10" x14ac:dyDescent="0.35">
      <c r="A107" s="6" t="s">
        <v>211</v>
      </c>
      <c r="B107" s="8" t="s">
        <v>150</v>
      </c>
      <c r="C107" s="8" t="s">
        <v>150</v>
      </c>
      <c r="D107" s="8" t="s">
        <v>150</v>
      </c>
      <c r="E107" s="8" t="s">
        <v>150</v>
      </c>
      <c r="F107" s="8" t="s">
        <v>150</v>
      </c>
      <c r="G107" s="8" t="s">
        <v>150</v>
      </c>
      <c r="H107" s="8" t="s">
        <v>150</v>
      </c>
      <c r="I107" s="8" t="s">
        <v>150</v>
      </c>
      <c r="J107" s="7">
        <v>2157</v>
      </c>
    </row>
    <row r="108" spans="1:10" x14ac:dyDescent="0.35">
      <c r="A108" s="7" t="s">
        <v>47</v>
      </c>
      <c r="B108" s="7">
        <v>1117</v>
      </c>
      <c r="C108" s="7">
        <v>1020</v>
      </c>
      <c r="D108" s="7">
        <v>976</v>
      </c>
      <c r="E108" s="7">
        <v>1158</v>
      </c>
      <c r="F108" s="7">
        <v>1158</v>
      </c>
      <c r="G108" s="7">
        <v>1902</v>
      </c>
      <c r="H108" s="10">
        <v>1687</v>
      </c>
      <c r="I108" s="7">
        <v>1282</v>
      </c>
      <c r="J108" s="7">
        <v>2072</v>
      </c>
    </row>
    <row r="109" spans="1:10" x14ac:dyDescent="0.35">
      <c r="A109" s="7" t="s">
        <v>107</v>
      </c>
      <c r="B109" s="7">
        <v>5593</v>
      </c>
      <c r="C109" s="7">
        <v>1562</v>
      </c>
      <c r="D109" s="7">
        <v>965</v>
      </c>
      <c r="E109" s="7">
        <v>2065</v>
      </c>
      <c r="F109" s="7">
        <v>1955</v>
      </c>
      <c r="G109" s="7">
        <v>1630</v>
      </c>
      <c r="H109" s="10">
        <v>1604</v>
      </c>
      <c r="I109" s="7">
        <v>644</v>
      </c>
      <c r="J109" s="7">
        <v>1917</v>
      </c>
    </row>
    <row r="110" spans="1:10" x14ac:dyDescent="0.35">
      <c r="A110" s="7" t="s">
        <v>68</v>
      </c>
      <c r="B110" s="7">
        <v>101881</v>
      </c>
      <c r="C110" s="7">
        <v>99012</v>
      </c>
      <c r="D110" s="7">
        <v>86687</v>
      </c>
      <c r="E110" s="7">
        <v>91519</v>
      </c>
      <c r="F110" s="7">
        <v>94729</v>
      </c>
      <c r="G110" s="7">
        <v>60363</v>
      </c>
      <c r="H110" s="10">
        <v>47925</v>
      </c>
      <c r="I110" s="7">
        <v>24983</v>
      </c>
      <c r="J110" s="7">
        <v>1909</v>
      </c>
    </row>
    <row r="111" spans="1:10" x14ac:dyDescent="0.35">
      <c r="A111" s="7" t="s">
        <v>72</v>
      </c>
      <c r="B111" s="7">
        <v>940</v>
      </c>
      <c r="C111" s="7">
        <v>890</v>
      </c>
      <c r="D111" s="7">
        <v>1157</v>
      </c>
      <c r="E111" s="7">
        <v>1639</v>
      </c>
      <c r="F111" s="7">
        <v>944</v>
      </c>
      <c r="G111" s="7">
        <v>1308</v>
      </c>
      <c r="H111" s="10">
        <v>690</v>
      </c>
      <c r="I111" s="7">
        <v>654</v>
      </c>
      <c r="J111" s="7">
        <v>1486</v>
      </c>
    </row>
    <row r="112" spans="1:10" x14ac:dyDescent="0.35">
      <c r="A112" s="7" t="s">
        <v>55</v>
      </c>
      <c r="B112" s="7">
        <v>760</v>
      </c>
      <c r="C112" s="7">
        <v>508</v>
      </c>
      <c r="D112" s="7">
        <v>1546</v>
      </c>
      <c r="E112" s="7">
        <v>1843</v>
      </c>
      <c r="F112" s="7">
        <v>1877</v>
      </c>
      <c r="G112" s="7">
        <v>875</v>
      </c>
      <c r="H112" s="10">
        <v>516</v>
      </c>
      <c r="I112" s="7">
        <v>287</v>
      </c>
      <c r="J112" s="7">
        <v>1485</v>
      </c>
    </row>
    <row r="113" spans="1:10" x14ac:dyDescent="0.35">
      <c r="A113" s="7" t="s">
        <v>121</v>
      </c>
      <c r="B113" s="7">
        <v>6152</v>
      </c>
      <c r="C113" s="7">
        <v>8880</v>
      </c>
      <c r="D113" s="7">
        <v>4483</v>
      </c>
      <c r="E113" s="7">
        <v>5728</v>
      </c>
      <c r="F113" s="7">
        <v>861</v>
      </c>
      <c r="G113" s="7">
        <v>154</v>
      </c>
      <c r="H113" s="10">
        <v>520</v>
      </c>
      <c r="I113" s="7">
        <v>603</v>
      </c>
      <c r="J113" s="7">
        <v>1481</v>
      </c>
    </row>
    <row r="114" spans="1:10" x14ac:dyDescent="0.35">
      <c r="A114" s="7" t="s">
        <v>133</v>
      </c>
      <c r="B114" s="7">
        <v>20047</v>
      </c>
      <c r="C114" s="7">
        <v>27848</v>
      </c>
      <c r="D114" s="7">
        <v>14747</v>
      </c>
      <c r="E114" s="7">
        <v>4631</v>
      </c>
      <c r="F114" s="7">
        <v>1699</v>
      </c>
      <c r="G114" s="7">
        <v>1765</v>
      </c>
      <c r="H114" s="10">
        <v>1804</v>
      </c>
      <c r="I114" s="7">
        <v>1023</v>
      </c>
      <c r="J114" s="7">
        <v>1308</v>
      </c>
    </row>
    <row r="115" spans="1:10" x14ac:dyDescent="0.35">
      <c r="A115" s="7" t="s">
        <v>146</v>
      </c>
      <c r="B115" s="8" t="s">
        <v>150</v>
      </c>
      <c r="C115" s="7">
        <v>121</v>
      </c>
      <c r="D115" s="7">
        <v>310</v>
      </c>
      <c r="E115" s="7">
        <v>533</v>
      </c>
      <c r="F115" s="7">
        <v>2347</v>
      </c>
      <c r="G115" s="7">
        <v>553</v>
      </c>
      <c r="H115" s="10">
        <v>481</v>
      </c>
      <c r="I115" s="7">
        <v>430</v>
      </c>
      <c r="J115" s="7">
        <v>1144</v>
      </c>
    </row>
    <row r="116" spans="1:10" x14ac:dyDescent="0.35">
      <c r="A116" s="7" t="s">
        <v>111</v>
      </c>
      <c r="B116" s="7">
        <v>2118</v>
      </c>
      <c r="C116" s="7">
        <v>412</v>
      </c>
      <c r="D116" s="7">
        <v>207</v>
      </c>
      <c r="E116" s="7">
        <v>904</v>
      </c>
      <c r="F116" s="7">
        <v>1104</v>
      </c>
      <c r="G116" s="7">
        <v>830</v>
      </c>
      <c r="H116" s="10">
        <v>927</v>
      </c>
      <c r="I116" s="7">
        <v>439</v>
      </c>
      <c r="J116" s="7">
        <v>1142</v>
      </c>
    </row>
    <row r="117" spans="1:10" x14ac:dyDescent="0.35">
      <c r="A117" s="7" t="s">
        <v>71</v>
      </c>
      <c r="B117" s="7">
        <v>2170</v>
      </c>
      <c r="C117" s="7">
        <v>3177</v>
      </c>
      <c r="D117" s="7">
        <v>2592</v>
      </c>
      <c r="E117" s="7">
        <v>2824</v>
      </c>
      <c r="F117" s="7">
        <v>1261</v>
      </c>
      <c r="G117" s="7">
        <v>551</v>
      </c>
      <c r="H117" s="10">
        <v>1520</v>
      </c>
      <c r="I117" s="7">
        <v>101</v>
      </c>
      <c r="J117" s="7">
        <v>972</v>
      </c>
    </row>
    <row r="118" spans="1:10" x14ac:dyDescent="0.35">
      <c r="A118" s="7" t="s">
        <v>92</v>
      </c>
      <c r="B118" s="7">
        <v>478</v>
      </c>
      <c r="C118" s="7">
        <v>615</v>
      </c>
      <c r="D118" s="7">
        <v>276</v>
      </c>
      <c r="E118" s="7">
        <v>711</v>
      </c>
      <c r="F118" s="7">
        <v>426</v>
      </c>
      <c r="G118" s="7">
        <v>1751</v>
      </c>
      <c r="H118" s="10">
        <v>462</v>
      </c>
      <c r="I118" s="7">
        <v>215</v>
      </c>
      <c r="J118" s="7">
        <v>930</v>
      </c>
    </row>
    <row r="119" spans="1:10" x14ac:dyDescent="0.35">
      <c r="A119" s="7" t="s">
        <v>137</v>
      </c>
      <c r="B119" s="7">
        <v>1858</v>
      </c>
      <c r="C119" s="7">
        <v>1407</v>
      </c>
      <c r="D119" s="7">
        <v>4265</v>
      </c>
      <c r="E119" s="7">
        <v>3189</v>
      </c>
      <c r="F119" s="7">
        <v>6080</v>
      </c>
      <c r="G119" s="7">
        <v>2097</v>
      </c>
      <c r="H119" s="10">
        <v>2073</v>
      </c>
      <c r="I119" s="7">
        <v>635</v>
      </c>
      <c r="J119" s="7">
        <v>787</v>
      </c>
    </row>
    <row r="120" spans="1:10" x14ac:dyDescent="0.35">
      <c r="A120" s="7" t="s">
        <v>113</v>
      </c>
      <c r="B120" s="7">
        <v>183</v>
      </c>
      <c r="C120" s="7">
        <v>616</v>
      </c>
      <c r="D120" s="7">
        <v>1574</v>
      </c>
      <c r="E120" s="7">
        <v>883</v>
      </c>
      <c r="F120" s="7">
        <v>186</v>
      </c>
      <c r="G120" s="7">
        <v>203</v>
      </c>
      <c r="H120" s="10">
        <v>357</v>
      </c>
      <c r="I120" s="7">
        <v>1942</v>
      </c>
      <c r="J120" s="7">
        <v>761</v>
      </c>
    </row>
    <row r="121" spans="1:10" x14ac:dyDescent="0.35">
      <c r="A121" s="7" t="s">
        <v>120</v>
      </c>
      <c r="B121" s="7">
        <v>856</v>
      </c>
      <c r="C121" s="7">
        <v>504</v>
      </c>
      <c r="D121" s="7">
        <v>273</v>
      </c>
      <c r="E121" s="7">
        <v>1008</v>
      </c>
      <c r="F121" s="7">
        <v>461</v>
      </c>
      <c r="G121" s="7">
        <v>272</v>
      </c>
      <c r="H121" s="10">
        <v>120</v>
      </c>
      <c r="I121" s="7">
        <v>26</v>
      </c>
      <c r="J121" s="7">
        <v>646</v>
      </c>
    </row>
    <row r="122" spans="1:10" x14ac:dyDescent="0.35">
      <c r="A122" s="7" t="s">
        <v>79</v>
      </c>
      <c r="B122" s="7">
        <v>3120</v>
      </c>
      <c r="C122" s="7">
        <v>1868</v>
      </c>
      <c r="D122" s="7">
        <v>641</v>
      </c>
      <c r="E122" s="7">
        <v>773</v>
      </c>
      <c r="F122" s="7">
        <v>448</v>
      </c>
      <c r="G122" s="7">
        <v>798</v>
      </c>
      <c r="H122" s="10">
        <v>1072</v>
      </c>
      <c r="I122" s="7">
        <v>486</v>
      </c>
      <c r="J122" s="7">
        <v>601</v>
      </c>
    </row>
    <row r="123" spans="1:10" x14ac:dyDescent="0.35">
      <c r="A123" s="6" t="s">
        <v>166</v>
      </c>
      <c r="B123" s="7">
        <v>4282</v>
      </c>
      <c r="C123" s="7">
        <v>2542</v>
      </c>
      <c r="D123" s="7">
        <v>5431</v>
      </c>
      <c r="E123" s="8" t="s">
        <v>150</v>
      </c>
      <c r="F123" s="8" t="s">
        <v>150</v>
      </c>
      <c r="G123" s="8" t="s">
        <v>150</v>
      </c>
      <c r="H123" s="8" t="s">
        <v>150</v>
      </c>
      <c r="I123" s="7">
        <v>782</v>
      </c>
      <c r="J123" s="7">
        <v>576</v>
      </c>
    </row>
    <row r="124" spans="1:10" x14ac:dyDescent="0.35">
      <c r="A124" s="6" t="s">
        <v>41</v>
      </c>
      <c r="B124" s="7">
        <v>161</v>
      </c>
      <c r="C124" s="7">
        <v>4309</v>
      </c>
      <c r="D124" s="7">
        <v>844</v>
      </c>
      <c r="E124" s="7">
        <v>139</v>
      </c>
      <c r="F124" s="9">
        <v>45</v>
      </c>
      <c r="G124" s="9">
        <v>198</v>
      </c>
      <c r="H124" s="10">
        <v>75</v>
      </c>
      <c r="I124" s="7">
        <v>91</v>
      </c>
      <c r="J124" s="7">
        <v>510</v>
      </c>
    </row>
    <row r="125" spans="1:10" x14ac:dyDescent="0.35">
      <c r="A125" s="7" t="s">
        <v>14</v>
      </c>
      <c r="B125" s="7">
        <v>758</v>
      </c>
      <c r="C125" s="7">
        <v>378</v>
      </c>
      <c r="D125" s="7">
        <v>445</v>
      </c>
      <c r="E125" s="7">
        <v>1101</v>
      </c>
      <c r="F125" s="7">
        <v>200</v>
      </c>
      <c r="G125" s="7">
        <v>603</v>
      </c>
      <c r="H125" s="10">
        <v>913</v>
      </c>
      <c r="I125" s="7">
        <v>346</v>
      </c>
      <c r="J125" s="7">
        <v>356</v>
      </c>
    </row>
    <row r="126" spans="1:10" x14ac:dyDescent="0.35">
      <c r="A126" s="7" t="s">
        <v>57</v>
      </c>
      <c r="B126" s="7">
        <v>270</v>
      </c>
      <c r="C126" s="7">
        <v>587</v>
      </c>
      <c r="D126" s="7">
        <v>421</v>
      </c>
      <c r="E126" s="7">
        <v>499</v>
      </c>
      <c r="F126" s="7">
        <v>604</v>
      </c>
      <c r="G126" s="7">
        <v>489</v>
      </c>
      <c r="H126" s="10">
        <v>278</v>
      </c>
      <c r="I126" s="7">
        <v>59</v>
      </c>
      <c r="J126" s="7">
        <v>349</v>
      </c>
    </row>
    <row r="127" spans="1:10" x14ac:dyDescent="0.35">
      <c r="A127" s="7" t="s">
        <v>31</v>
      </c>
      <c r="B127" s="7">
        <v>75</v>
      </c>
      <c r="C127" s="7">
        <v>102</v>
      </c>
      <c r="D127" s="7">
        <v>76</v>
      </c>
      <c r="E127" s="7">
        <v>37</v>
      </c>
      <c r="F127" s="7">
        <v>354</v>
      </c>
      <c r="G127" s="7">
        <v>111</v>
      </c>
      <c r="H127" s="10">
        <v>100</v>
      </c>
      <c r="I127" s="7">
        <v>94</v>
      </c>
      <c r="J127" s="7">
        <v>294</v>
      </c>
    </row>
    <row r="128" spans="1:10" x14ac:dyDescent="0.35">
      <c r="A128" s="7" t="s">
        <v>45</v>
      </c>
      <c r="B128" s="7">
        <v>646</v>
      </c>
      <c r="C128" s="7">
        <v>352</v>
      </c>
      <c r="D128" s="7">
        <v>265</v>
      </c>
      <c r="E128" s="7">
        <v>321</v>
      </c>
      <c r="F128" s="7">
        <v>497</v>
      </c>
      <c r="G128" s="7">
        <v>481</v>
      </c>
      <c r="H128" s="10">
        <v>623</v>
      </c>
      <c r="I128" s="7">
        <v>237</v>
      </c>
      <c r="J128" s="7">
        <v>256</v>
      </c>
    </row>
    <row r="129" spans="1:10" x14ac:dyDescent="0.35">
      <c r="A129" s="7" t="s">
        <v>202</v>
      </c>
      <c r="B129" s="7">
        <v>152</v>
      </c>
      <c r="C129" s="7">
        <v>208</v>
      </c>
      <c r="D129" s="7">
        <v>62</v>
      </c>
      <c r="E129" s="7">
        <v>191</v>
      </c>
      <c r="F129" s="7">
        <v>463</v>
      </c>
      <c r="G129" s="7">
        <v>614</v>
      </c>
      <c r="H129" s="10">
        <v>172</v>
      </c>
      <c r="I129" s="7">
        <v>69</v>
      </c>
      <c r="J129" s="7">
        <v>214</v>
      </c>
    </row>
    <row r="130" spans="1:10" x14ac:dyDescent="0.35">
      <c r="A130" s="6" t="s">
        <v>188</v>
      </c>
      <c r="B130" s="8" t="s">
        <v>150</v>
      </c>
      <c r="C130" s="8" t="s">
        <v>150</v>
      </c>
      <c r="D130" s="8" t="s">
        <v>150</v>
      </c>
      <c r="E130" s="8" t="s">
        <v>150</v>
      </c>
      <c r="F130" s="8" t="s">
        <v>150</v>
      </c>
      <c r="G130" s="9">
        <v>276</v>
      </c>
      <c r="H130" s="10">
        <v>147</v>
      </c>
      <c r="I130" s="7">
        <v>160</v>
      </c>
      <c r="J130" s="7">
        <v>168</v>
      </c>
    </row>
    <row r="131" spans="1:10" x14ac:dyDescent="0.35">
      <c r="A131" s="7" t="s">
        <v>143</v>
      </c>
      <c r="B131" s="8" t="s">
        <v>150</v>
      </c>
      <c r="C131" s="7">
        <v>671</v>
      </c>
      <c r="D131" s="7">
        <v>427</v>
      </c>
      <c r="E131" s="7">
        <v>118</v>
      </c>
      <c r="F131" s="7">
        <v>62</v>
      </c>
      <c r="G131" s="7">
        <v>1035</v>
      </c>
      <c r="H131" s="10">
        <v>1757</v>
      </c>
      <c r="I131" s="7">
        <v>835</v>
      </c>
      <c r="J131" s="7">
        <v>164</v>
      </c>
    </row>
    <row r="132" spans="1:10" x14ac:dyDescent="0.35">
      <c r="A132" s="7" t="s">
        <v>108</v>
      </c>
      <c r="B132" s="7">
        <v>244</v>
      </c>
      <c r="C132" s="7">
        <v>187</v>
      </c>
      <c r="D132" s="7">
        <v>97</v>
      </c>
      <c r="E132" s="7">
        <v>80</v>
      </c>
      <c r="F132" s="7">
        <v>213</v>
      </c>
      <c r="G132" s="7">
        <v>55</v>
      </c>
      <c r="H132" s="10">
        <v>51</v>
      </c>
      <c r="I132" s="7">
        <v>67</v>
      </c>
      <c r="J132" s="7">
        <v>157</v>
      </c>
    </row>
    <row r="133" spans="1:10" x14ac:dyDescent="0.35">
      <c r="A133" s="7" t="s">
        <v>32</v>
      </c>
      <c r="B133" s="7">
        <v>55</v>
      </c>
      <c r="C133" s="7">
        <v>197</v>
      </c>
      <c r="D133" s="7">
        <v>323</v>
      </c>
      <c r="E133" s="7">
        <v>282</v>
      </c>
      <c r="F133" s="7">
        <v>446</v>
      </c>
      <c r="G133" s="9">
        <v>82</v>
      </c>
      <c r="H133" s="10">
        <v>61</v>
      </c>
      <c r="I133" s="7">
        <v>156</v>
      </c>
      <c r="J133" s="7">
        <v>152</v>
      </c>
    </row>
    <row r="134" spans="1:10" x14ac:dyDescent="0.35">
      <c r="A134" s="7" t="s">
        <v>58</v>
      </c>
      <c r="B134" s="7">
        <v>125</v>
      </c>
      <c r="C134" s="7">
        <v>118</v>
      </c>
      <c r="D134" s="7">
        <v>334</v>
      </c>
      <c r="E134" s="7">
        <v>2650</v>
      </c>
      <c r="F134" s="7">
        <v>710</v>
      </c>
      <c r="G134" s="7">
        <v>629</v>
      </c>
      <c r="H134" s="10">
        <v>229</v>
      </c>
      <c r="I134" s="7">
        <v>182</v>
      </c>
      <c r="J134" s="7">
        <v>138</v>
      </c>
    </row>
    <row r="135" spans="1:10" x14ac:dyDescent="0.35">
      <c r="A135" s="7" t="s">
        <v>52</v>
      </c>
      <c r="B135" s="7">
        <v>836</v>
      </c>
      <c r="C135" s="7">
        <v>239</v>
      </c>
      <c r="D135" s="7">
        <v>143</v>
      </c>
      <c r="E135" s="7">
        <v>232</v>
      </c>
      <c r="F135" s="7">
        <v>502</v>
      </c>
      <c r="G135" s="7">
        <v>272</v>
      </c>
      <c r="H135" s="10">
        <v>189</v>
      </c>
      <c r="I135" s="7">
        <v>48</v>
      </c>
      <c r="J135" s="7">
        <v>128</v>
      </c>
    </row>
    <row r="136" spans="1:10" x14ac:dyDescent="0.35">
      <c r="A136" s="7" t="s">
        <v>124</v>
      </c>
      <c r="B136" s="7">
        <v>88</v>
      </c>
      <c r="C136" s="7">
        <v>116</v>
      </c>
      <c r="D136" s="7">
        <v>206</v>
      </c>
      <c r="E136" s="7">
        <v>65</v>
      </c>
      <c r="F136" s="7">
        <v>59</v>
      </c>
      <c r="G136" s="7">
        <v>920</v>
      </c>
      <c r="H136" s="10">
        <v>146</v>
      </c>
      <c r="I136" s="7">
        <v>150</v>
      </c>
      <c r="J136" s="7">
        <v>111</v>
      </c>
    </row>
    <row r="137" spans="1:10" x14ac:dyDescent="0.35">
      <c r="A137" s="7" t="s">
        <v>27</v>
      </c>
      <c r="B137" s="7">
        <v>2597</v>
      </c>
      <c r="C137" s="7">
        <v>1350</v>
      </c>
      <c r="D137" s="7">
        <v>1515</v>
      </c>
      <c r="E137" s="7">
        <v>1481</v>
      </c>
      <c r="F137" s="7">
        <v>1423</v>
      </c>
      <c r="G137" s="7">
        <v>1584</v>
      </c>
      <c r="H137" s="10">
        <v>1333</v>
      </c>
      <c r="I137" s="7">
        <v>756</v>
      </c>
      <c r="J137" s="7">
        <v>108</v>
      </c>
    </row>
    <row r="138" spans="1:10" x14ac:dyDescent="0.35">
      <c r="A138" s="7" t="s">
        <v>147</v>
      </c>
      <c r="B138" s="8" t="s">
        <v>150</v>
      </c>
      <c r="C138" s="7">
        <v>431</v>
      </c>
      <c r="D138" s="7">
        <v>211</v>
      </c>
      <c r="E138" s="7">
        <v>829</v>
      </c>
      <c r="F138" s="7">
        <v>354</v>
      </c>
      <c r="G138" s="7">
        <v>3118</v>
      </c>
      <c r="H138" s="10">
        <v>76</v>
      </c>
      <c r="I138" s="7">
        <v>171</v>
      </c>
      <c r="J138" s="7">
        <v>104</v>
      </c>
    </row>
    <row r="139" spans="1:10" x14ac:dyDescent="0.35">
      <c r="A139" s="7" t="s">
        <v>44</v>
      </c>
      <c r="B139" s="7">
        <v>202</v>
      </c>
      <c r="C139" s="7">
        <v>418</v>
      </c>
      <c r="D139" s="7">
        <v>273</v>
      </c>
      <c r="E139" s="7">
        <v>335</v>
      </c>
      <c r="F139" s="7">
        <v>190</v>
      </c>
      <c r="G139" s="7">
        <v>461</v>
      </c>
      <c r="H139" s="10">
        <v>179</v>
      </c>
      <c r="I139" s="7">
        <v>190</v>
      </c>
      <c r="J139" s="7">
        <v>93</v>
      </c>
    </row>
    <row r="140" spans="1:10" x14ac:dyDescent="0.35">
      <c r="A140" s="7" t="s">
        <v>20</v>
      </c>
      <c r="B140" s="7">
        <v>165</v>
      </c>
      <c r="C140" s="7">
        <v>189</v>
      </c>
      <c r="D140" s="7">
        <v>231</v>
      </c>
      <c r="E140" s="7">
        <v>115</v>
      </c>
      <c r="F140" s="7">
        <v>187</v>
      </c>
      <c r="G140" s="7">
        <v>80</v>
      </c>
      <c r="H140" s="10">
        <v>170</v>
      </c>
      <c r="I140" s="7">
        <v>210</v>
      </c>
      <c r="J140" s="7">
        <v>87</v>
      </c>
    </row>
    <row r="141" spans="1:10" x14ac:dyDescent="0.35">
      <c r="A141" s="7" t="s">
        <v>36</v>
      </c>
      <c r="B141" s="7">
        <v>0</v>
      </c>
      <c r="C141" s="7">
        <v>0</v>
      </c>
      <c r="D141" s="7">
        <v>48</v>
      </c>
      <c r="E141" s="7">
        <v>250</v>
      </c>
      <c r="F141" s="7">
        <v>56</v>
      </c>
      <c r="G141" s="7">
        <v>13</v>
      </c>
      <c r="H141" s="10">
        <v>14</v>
      </c>
      <c r="I141" s="7">
        <v>12</v>
      </c>
      <c r="J141" s="7">
        <v>78</v>
      </c>
    </row>
    <row r="142" spans="1:10" x14ac:dyDescent="0.35">
      <c r="A142" s="7" t="s">
        <v>138</v>
      </c>
      <c r="B142" s="8" t="s">
        <v>150</v>
      </c>
      <c r="C142" s="7">
        <v>18</v>
      </c>
      <c r="D142" s="7">
        <v>73</v>
      </c>
      <c r="E142" s="7">
        <v>62</v>
      </c>
      <c r="F142" s="7">
        <v>102</v>
      </c>
      <c r="G142" s="7">
        <v>125</v>
      </c>
      <c r="H142" s="10">
        <v>97</v>
      </c>
      <c r="I142" s="7">
        <v>94</v>
      </c>
      <c r="J142" s="7">
        <v>66</v>
      </c>
    </row>
    <row r="143" spans="1:10" x14ac:dyDescent="0.35">
      <c r="A143" s="7" t="s">
        <v>89</v>
      </c>
      <c r="B143" s="7">
        <v>52</v>
      </c>
      <c r="C143" s="7">
        <v>53</v>
      </c>
      <c r="D143" s="7">
        <v>51</v>
      </c>
      <c r="E143" s="7">
        <v>1</v>
      </c>
      <c r="F143" s="7">
        <v>54</v>
      </c>
      <c r="G143" s="7">
        <v>50</v>
      </c>
      <c r="H143" s="10">
        <v>53</v>
      </c>
      <c r="I143" s="7">
        <v>59</v>
      </c>
      <c r="J143" s="7">
        <v>64</v>
      </c>
    </row>
    <row r="144" spans="1:10" x14ac:dyDescent="0.35">
      <c r="A144" s="7" t="s">
        <v>35</v>
      </c>
      <c r="B144" s="7">
        <v>27802</v>
      </c>
      <c r="C144" s="7">
        <v>35959</v>
      </c>
      <c r="D144" s="7">
        <v>36201</v>
      </c>
      <c r="E144" s="7">
        <v>29521</v>
      </c>
      <c r="F144" s="7">
        <v>34808</v>
      </c>
      <c r="G144" s="7">
        <v>41615</v>
      </c>
      <c r="H144" s="10">
        <v>45524</v>
      </c>
      <c r="I144" s="7">
        <v>30709</v>
      </c>
      <c r="J144" s="7">
        <v>58</v>
      </c>
    </row>
    <row r="145" spans="1:10" x14ac:dyDescent="0.35">
      <c r="A145" s="7" t="s">
        <v>203</v>
      </c>
      <c r="B145" s="7">
        <v>32</v>
      </c>
      <c r="C145" s="7">
        <v>29</v>
      </c>
      <c r="D145" s="7">
        <v>52</v>
      </c>
      <c r="E145" s="7">
        <v>163</v>
      </c>
      <c r="F145" s="7">
        <v>74</v>
      </c>
      <c r="G145" s="7">
        <v>27</v>
      </c>
      <c r="H145" s="10">
        <v>155</v>
      </c>
      <c r="I145" s="7">
        <v>48</v>
      </c>
      <c r="J145" s="7">
        <v>58</v>
      </c>
    </row>
    <row r="146" spans="1:10" x14ac:dyDescent="0.35">
      <c r="A146" s="7" t="s">
        <v>6</v>
      </c>
      <c r="B146" s="7">
        <v>103</v>
      </c>
      <c r="C146" s="7">
        <v>65</v>
      </c>
      <c r="D146" s="7">
        <v>57</v>
      </c>
      <c r="E146" s="7">
        <v>50</v>
      </c>
      <c r="F146" s="7">
        <v>51</v>
      </c>
      <c r="G146" s="7">
        <v>49</v>
      </c>
      <c r="H146" s="10">
        <v>55</v>
      </c>
      <c r="I146" s="7">
        <v>54</v>
      </c>
      <c r="J146" s="7">
        <v>56</v>
      </c>
    </row>
    <row r="147" spans="1:10" x14ac:dyDescent="0.35">
      <c r="A147" s="6" t="s">
        <v>60</v>
      </c>
      <c r="B147" s="7">
        <v>1</v>
      </c>
      <c r="C147" s="7">
        <v>28</v>
      </c>
      <c r="D147" s="7">
        <v>28</v>
      </c>
      <c r="E147" s="7">
        <v>30</v>
      </c>
      <c r="F147" s="9">
        <v>33</v>
      </c>
      <c r="G147" s="9">
        <v>23</v>
      </c>
      <c r="H147" s="10">
        <v>30</v>
      </c>
      <c r="I147" s="7">
        <v>22</v>
      </c>
      <c r="J147" s="7">
        <v>26</v>
      </c>
    </row>
    <row r="148" spans="1:10" x14ac:dyDescent="0.35">
      <c r="A148" s="7" t="s">
        <v>204</v>
      </c>
      <c r="B148" s="8" t="s">
        <v>150</v>
      </c>
      <c r="C148" s="8" t="s">
        <v>150</v>
      </c>
      <c r="D148" s="8" t="s">
        <v>150</v>
      </c>
      <c r="E148" s="8" t="s">
        <v>150</v>
      </c>
      <c r="F148" s="8" t="s">
        <v>150</v>
      </c>
      <c r="G148" s="8" t="s">
        <v>150</v>
      </c>
      <c r="H148" s="8" t="s">
        <v>150</v>
      </c>
      <c r="I148" s="7">
        <v>27</v>
      </c>
      <c r="J148" s="7">
        <v>26</v>
      </c>
    </row>
    <row r="149" spans="1:10" x14ac:dyDescent="0.35">
      <c r="A149" s="7" t="s">
        <v>23</v>
      </c>
      <c r="B149" s="7">
        <v>61</v>
      </c>
      <c r="C149" s="7">
        <v>21</v>
      </c>
      <c r="D149" s="7">
        <v>20</v>
      </c>
      <c r="E149" s="7">
        <v>22</v>
      </c>
      <c r="F149" s="7">
        <v>36</v>
      </c>
      <c r="G149" s="7">
        <v>57</v>
      </c>
      <c r="H149" s="10">
        <v>46</v>
      </c>
      <c r="I149" s="7">
        <v>41</v>
      </c>
      <c r="J149" s="7">
        <v>23</v>
      </c>
    </row>
    <row r="150" spans="1:10" x14ac:dyDescent="0.35">
      <c r="A150" s="7" t="s">
        <v>167</v>
      </c>
      <c r="B150" s="7">
        <v>312</v>
      </c>
      <c r="C150" s="7">
        <v>440</v>
      </c>
      <c r="D150" s="7">
        <v>570</v>
      </c>
      <c r="E150" s="7">
        <v>318</v>
      </c>
      <c r="F150" s="7">
        <v>473</v>
      </c>
      <c r="G150" s="7">
        <v>159</v>
      </c>
      <c r="H150" s="10">
        <v>183</v>
      </c>
      <c r="I150" s="7">
        <v>20</v>
      </c>
      <c r="J150" s="7">
        <v>21</v>
      </c>
    </row>
    <row r="151" spans="1:10" x14ac:dyDescent="0.35">
      <c r="A151" s="7" t="s">
        <v>123</v>
      </c>
      <c r="B151" s="7">
        <v>17</v>
      </c>
      <c r="C151" s="7">
        <v>18</v>
      </c>
      <c r="D151" s="7">
        <v>17</v>
      </c>
      <c r="E151" s="7">
        <v>20</v>
      </c>
      <c r="F151" s="7">
        <v>19</v>
      </c>
      <c r="G151" s="7">
        <v>17</v>
      </c>
      <c r="H151" s="10">
        <v>19</v>
      </c>
      <c r="I151" s="7">
        <v>15</v>
      </c>
      <c r="J151" s="7">
        <v>16</v>
      </c>
    </row>
    <row r="152" spans="1:10" x14ac:dyDescent="0.35">
      <c r="A152" s="7" t="s">
        <v>117</v>
      </c>
      <c r="B152" s="7">
        <v>295</v>
      </c>
      <c r="C152" s="7">
        <v>514</v>
      </c>
      <c r="D152" s="7">
        <v>6</v>
      </c>
      <c r="E152" s="7">
        <v>565</v>
      </c>
      <c r="F152" s="7">
        <v>848</v>
      </c>
      <c r="G152" s="7">
        <v>794</v>
      </c>
      <c r="H152" s="10">
        <v>1750</v>
      </c>
      <c r="I152" s="7">
        <v>1</v>
      </c>
      <c r="J152" s="7">
        <v>1</v>
      </c>
    </row>
    <row r="153" spans="1:10" x14ac:dyDescent="0.35">
      <c r="A153" s="7" t="s">
        <v>205</v>
      </c>
      <c r="B153" s="7">
        <v>75</v>
      </c>
      <c r="C153" s="7">
        <v>0</v>
      </c>
      <c r="D153" s="7">
        <v>0</v>
      </c>
      <c r="E153" s="7">
        <v>0</v>
      </c>
      <c r="F153" s="7">
        <v>0</v>
      </c>
      <c r="G153" s="9">
        <v>0</v>
      </c>
      <c r="H153" s="10">
        <v>0</v>
      </c>
      <c r="I153" s="10">
        <v>0</v>
      </c>
      <c r="J153" s="7">
        <v>0</v>
      </c>
    </row>
    <row r="154" spans="1:10" x14ac:dyDescent="0.35">
      <c r="A154" s="7" t="s">
        <v>212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9">
        <v>0</v>
      </c>
      <c r="H154" s="10">
        <v>0</v>
      </c>
      <c r="I154" s="10">
        <v>0</v>
      </c>
      <c r="J154" s="7">
        <v>0</v>
      </c>
    </row>
    <row r="155" spans="1:10" x14ac:dyDescent="0.35">
      <c r="A155" s="7" t="s">
        <v>135</v>
      </c>
      <c r="B155" s="8" t="s">
        <v>150</v>
      </c>
      <c r="C155" s="7">
        <v>2871</v>
      </c>
      <c r="D155" s="7">
        <v>4327</v>
      </c>
      <c r="E155" s="7">
        <v>3730</v>
      </c>
      <c r="F155" s="7">
        <v>904</v>
      </c>
      <c r="G155" s="7">
        <v>836</v>
      </c>
      <c r="H155" s="10">
        <v>252</v>
      </c>
      <c r="I155" s="10">
        <v>0</v>
      </c>
      <c r="J155" s="7">
        <v>0</v>
      </c>
    </row>
    <row r="156" spans="1:10" x14ac:dyDescent="0.35">
      <c r="A156" s="6" t="s">
        <v>187</v>
      </c>
      <c r="B156" s="8" t="s">
        <v>150</v>
      </c>
      <c r="C156" s="8" t="s">
        <v>150</v>
      </c>
      <c r="D156" s="8" t="s">
        <v>150</v>
      </c>
      <c r="E156" s="8" t="s">
        <v>150</v>
      </c>
      <c r="F156" s="8" t="s">
        <v>150</v>
      </c>
      <c r="G156" s="7">
        <v>18</v>
      </c>
      <c r="H156" s="10">
        <v>74338</v>
      </c>
      <c r="I156" s="7">
        <v>5923</v>
      </c>
      <c r="J156" s="7">
        <v>0</v>
      </c>
    </row>
    <row r="157" spans="1:10" x14ac:dyDescent="0.35">
      <c r="A157" s="7" t="s">
        <v>67</v>
      </c>
      <c r="B157" s="7">
        <v>269</v>
      </c>
      <c r="C157" s="7">
        <v>6</v>
      </c>
      <c r="D157" s="7">
        <v>6</v>
      </c>
      <c r="E157" s="7">
        <v>0</v>
      </c>
      <c r="F157" s="7">
        <v>119</v>
      </c>
      <c r="G157" s="9">
        <v>0</v>
      </c>
      <c r="H157" s="10">
        <v>0</v>
      </c>
      <c r="I157" s="10">
        <v>0</v>
      </c>
      <c r="J157" s="7">
        <v>0</v>
      </c>
    </row>
    <row r="158" spans="1:10" x14ac:dyDescent="0.35">
      <c r="A158" s="7" t="s">
        <v>100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9">
        <v>0</v>
      </c>
      <c r="H158" s="10">
        <v>0</v>
      </c>
      <c r="I158" s="10">
        <v>0</v>
      </c>
      <c r="J158" s="7">
        <v>0</v>
      </c>
    </row>
    <row r="159" spans="1:10" x14ac:dyDescent="0.35">
      <c r="A159" s="7" t="s">
        <v>186</v>
      </c>
      <c r="B159" s="8" t="s">
        <v>150</v>
      </c>
      <c r="C159" s="8" t="s">
        <v>150</v>
      </c>
      <c r="D159" s="8" t="s">
        <v>150</v>
      </c>
      <c r="E159" s="8" t="s">
        <v>150</v>
      </c>
      <c r="F159" s="8" t="s">
        <v>150</v>
      </c>
      <c r="G159" s="7">
        <v>12</v>
      </c>
      <c r="H159" s="10">
        <v>20</v>
      </c>
      <c r="I159" s="7">
        <v>12</v>
      </c>
      <c r="J159" s="7" t="s">
        <v>206</v>
      </c>
    </row>
    <row r="160" spans="1:10" x14ac:dyDescent="0.35">
      <c r="A160" s="6" t="s">
        <v>160</v>
      </c>
      <c r="B160" s="7">
        <v>467</v>
      </c>
      <c r="C160" s="8" t="s">
        <v>150</v>
      </c>
      <c r="D160" s="8" t="s">
        <v>150</v>
      </c>
      <c r="E160" s="8" t="s">
        <v>150</v>
      </c>
      <c r="F160" s="8" t="s">
        <v>150</v>
      </c>
      <c r="G160" s="8" t="s">
        <v>150</v>
      </c>
      <c r="H160" s="8" t="s">
        <v>150</v>
      </c>
      <c r="I160" s="8" t="s">
        <v>150</v>
      </c>
      <c r="J160" s="8" t="s">
        <v>150</v>
      </c>
    </row>
    <row r="161" spans="1:10" x14ac:dyDescent="0.35">
      <c r="A161" s="6" t="s">
        <v>2</v>
      </c>
      <c r="B161" s="7">
        <v>0</v>
      </c>
      <c r="C161" s="7">
        <v>0</v>
      </c>
      <c r="D161" s="7">
        <v>0</v>
      </c>
      <c r="E161" s="8" t="s">
        <v>150</v>
      </c>
      <c r="F161" s="8" t="s">
        <v>150</v>
      </c>
      <c r="G161" s="8" t="s">
        <v>150</v>
      </c>
      <c r="H161" s="8" t="s">
        <v>150</v>
      </c>
      <c r="I161" s="8" t="s">
        <v>150</v>
      </c>
      <c r="J161" s="8" t="s">
        <v>150</v>
      </c>
    </row>
    <row r="162" spans="1:10" x14ac:dyDescent="0.35">
      <c r="A162" s="6" t="s">
        <v>134</v>
      </c>
      <c r="B162" s="7">
        <v>1030</v>
      </c>
      <c r="C162" s="7">
        <v>5064</v>
      </c>
      <c r="D162" s="7">
        <v>5982</v>
      </c>
      <c r="E162" s="8" t="s">
        <v>150</v>
      </c>
      <c r="F162" s="8" t="s">
        <v>150</v>
      </c>
      <c r="G162" s="8" t="s">
        <v>150</v>
      </c>
      <c r="H162" s="8" t="s">
        <v>150</v>
      </c>
      <c r="I162" s="8" t="s">
        <v>150</v>
      </c>
      <c r="J162" s="8" t="s">
        <v>150</v>
      </c>
    </row>
    <row r="163" spans="1:10" x14ac:dyDescent="0.35">
      <c r="A163" s="6" t="s">
        <v>193</v>
      </c>
      <c r="B163" s="7">
        <v>10006</v>
      </c>
      <c r="C163" s="7">
        <v>9967</v>
      </c>
      <c r="D163" s="7">
        <v>10114</v>
      </c>
      <c r="E163" s="7">
        <v>10628</v>
      </c>
      <c r="F163" s="8">
        <v>10279</v>
      </c>
      <c r="G163" s="8">
        <v>10501</v>
      </c>
      <c r="H163" s="8">
        <v>9558</v>
      </c>
      <c r="I163" s="8">
        <v>7809</v>
      </c>
      <c r="J163" s="8" t="s">
        <v>150</v>
      </c>
    </row>
    <row r="164" spans="1:10" x14ac:dyDescent="0.35">
      <c r="A164" s="6" t="s">
        <v>163</v>
      </c>
      <c r="B164" s="7">
        <v>45330</v>
      </c>
      <c r="C164" s="8" t="s">
        <v>150</v>
      </c>
      <c r="D164" s="8" t="s">
        <v>150</v>
      </c>
      <c r="E164" s="8" t="s">
        <v>150</v>
      </c>
      <c r="F164" s="8" t="s">
        <v>150</v>
      </c>
      <c r="G164" s="8" t="s">
        <v>150</v>
      </c>
      <c r="H164" s="8" t="s">
        <v>150</v>
      </c>
      <c r="I164" s="8" t="s">
        <v>150</v>
      </c>
      <c r="J164" s="8" t="s">
        <v>150</v>
      </c>
    </row>
    <row r="165" spans="1:10" x14ac:dyDescent="0.35">
      <c r="A165" s="6" t="s">
        <v>170</v>
      </c>
      <c r="B165" s="7">
        <v>20641</v>
      </c>
      <c r="C165" s="7">
        <v>16110</v>
      </c>
      <c r="D165" s="7">
        <v>20427</v>
      </c>
      <c r="E165" s="7">
        <v>20634</v>
      </c>
      <c r="F165" s="8">
        <v>20926</v>
      </c>
      <c r="G165" s="8">
        <v>20992</v>
      </c>
      <c r="H165" s="8">
        <v>21108</v>
      </c>
      <c r="I165" s="8">
        <v>14060</v>
      </c>
      <c r="J165" s="8" t="s">
        <v>150</v>
      </c>
    </row>
    <row r="166" spans="1:10" x14ac:dyDescent="0.35">
      <c r="A166" s="6" t="s">
        <v>8</v>
      </c>
      <c r="B166" s="7">
        <v>511</v>
      </c>
      <c r="C166" s="7">
        <v>1678</v>
      </c>
      <c r="D166" s="7">
        <v>2374</v>
      </c>
      <c r="E166" s="7">
        <v>2835</v>
      </c>
      <c r="F166" s="8">
        <v>1210</v>
      </c>
      <c r="G166" s="8" t="s">
        <v>150</v>
      </c>
      <c r="H166" s="8" t="s">
        <v>150</v>
      </c>
      <c r="I166" s="8" t="s">
        <v>150</v>
      </c>
      <c r="J166" s="8" t="s">
        <v>150</v>
      </c>
    </row>
    <row r="167" spans="1:10" x14ac:dyDescent="0.35">
      <c r="A167" s="6" t="s">
        <v>9</v>
      </c>
      <c r="B167" s="7">
        <v>83</v>
      </c>
      <c r="C167" s="7">
        <v>68</v>
      </c>
      <c r="D167" s="7">
        <v>89</v>
      </c>
      <c r="E167" s="7">
        <v>167</v>
      </c>
      <c r="F167" s="8">
        <v>224</v>
      </c>
      <c r="G167" s="8" t="s">
        <v>150</v>
      </c>
      <c r="H167" s="8" t="s">
        <v>150</v>
      </c>
      <c r="I167" s="8" t="s">
        <v>150</v>
      </c>
      <c r="J167" s="8" t="s">
        <v>150</v>
      </c>
    </row>
    <row r="168" spans="1:10" x14ac:dyDescent="0.35">
      <c r="A168" s="6" t="s">
        <v>13</v>
      </c>
      <c r="B168" s="7">
        <v>11788</v>
      </c>
      <c r="C168" s="7">
        <v>11221</v>
      </c>
      <c r="D168" s="7">
        <v>4080</v>
      </c>
      <c r="E168" s="7">
        <v>8934</v>
      </c>
      <c r="F168" s="8">
        <v>2668</v>
      </c>
      <c r="G168" s="8">
        <v>6897</v>
      </c>
      <c r="H168" s="8" t="s">
        <v>150</v>
      </c>
      <c r="I168" s="8" t="s">
        <v>150</v>
      </c>
      <c r="J168" s="8" t="s">
        <v>150</v>
      </c>
    </row>
    <row r="169" spans="1:10" x14ac:dyDescent="0.35">
      <c r="A169" s="6" t="s">
        <v>15</v>
      </c>
      <c r="B169" s="7">
        <v>8884</v>
      </c>
      <c r="C169" s="7">
        <v>9098</v>
      </c>
      <c r="D169" s="7">
        <v>7444</v>
      </c>
      <c r="E169" s="8" t="s">
        <v>150</v>
      </c>
      <c r="F169" s="8" t="s">
        <v>150</v>
      </c>
      <c r="G169" s="8" t="s">
        <v>150</v>
      </c>
      <c r="H169" s="8" t="s">
        <v>150</v>
      </c>
      <c r="I169" s="8" t="s">
        <v>150</v>
      </c>
      <c r="J169" s="8" t="s">
        <v>150</v>
      </c>
    </row>
    <row r="170" spans="1:10" x14ac:dyDescent="0.35">
      <c r="A170" s="6" t="s">
        <v>16</v>
      </c>
      <c r="B170" s="7">
        <v>10464</v>
      </c>
      <c r="C170" s="7">
        <v>13252</v>
      </c>
      <c r="D170" s="7">
        <v>9020</v>
      </c>
      <c r="E170" s="7">
        <v>8900</v>
      </c>
      <c r="F170" s="8">
        <v>8215</v>
      </c>
      <c r="G170" s="8">
        <v>6833</v>
      </c>
      <c r="H170" s="8">
        <v>10320</v>
      </c>
      <c r="I170" s="8">
        <v>8387</v>
      </c>
      <c r="J170" s="8" t="s">
        <v>150</v>
      </c>
    </row>
    <row r="171" spans="1:10" x14ac:dyDescent="0.35">
      <c r="A171" s="6" t="s">
        <v>152</v>
      </c>
      <c r="B171" s="7">
        <v>3257591</v>
      </c>
      <c r="C171" s="8" t="s">
        <v>150</v>
      </c>
      <c r="D171" s="8" t="s">
        <v>150</v>
      </c>
      <c r="E171" s="8" t="s">
        <v>150</v>
      </c>
      <c r="F171" s="8" t="s">
        <v>150</v>
      </c>
      <c r="G171" s="8" t="s">
        <v>150</v>
      </c>
      <c r="H171" s="8" t="s">
        <v>150</v>
      </c>
      <c r="I171" s="8" t="s">
        <v>150</v>
      </c>
      <c r="J171" s="8" t="s">
        <v>150</v>
      </c>
    </row>
    <row r="172" spans="1:10" x14ac:dyDescent="0.35">
      <c r="A172" s="6" t="s">
        <v>136</v>
      </c>
      <c r="B172" s="7">
        <v>3408</v>
      </c>
      <c r="C172" s="7">
        <v>2752</v>
      </c>
      <c r="D172" s="7">
        <v>2412</v>
      </c>
      <c r="E172" s="7">
        <v>2471</v>
      </c>
      <c r="F172" s="8" t="s">
        <v>150</v>
      </c>
      <c r="G172" s="8" t="s">
        <v>150</v>
      </c>
      <c r="H172" s="8" t="s">
        <v>150</v>
      </c>
      <c r="I172" s="8" t="s">
        <v>150</v>
      </c>
      <c r="J172" s="8" t="s">
        <v>150</v>
      </c>
    </row>
    <row r="173" spans="1:10" x14ac:dyDescent="0.35">
      <c r="A173" s="6" t="s">
        <v>19</v>
      </c>
      <c r="B173" s="7">
        <v>23569</v>
      </c>
      <c r="C173" s="7">
        <v>21019</v>
      </c>
      <c r="D173" s="7">
        <v>16377</v>
      </c>
      <c r="E173" s="7">
        <v>10</v>
      </c>
      <c r="F173" s="8" t="s">
        <v>150</v>
      </c>
      <c r="G173" s="8" t="s">
        <v>150</v>
      </c>
      <c r="H173" s="8" t="s">
        <v>150</v>
      </c>
      <c r="I173" s="8" t="s">
        <v>150</v>
      </c>
      <c r="J173" s="8" t="s">
        <v>150</v>
      </c>
    </row>
    <row r="174" spans="1:10" x14ac:dyDescent="0.35">
      <c r="A174" s="6" t="s">
        <v>153</v>
      </c>
      <c r="B174" s="7">
        <v>1707</v>
      </c>
      <c r="C174" s="8" t="s">
        <v>150</v>
      </c>
      <c r="D174" s="8" t="s">
        <v>150</v>
      </c>
      <c r="E174" s="8" t="s">
        <v>150</v>
      </c>
      <c r="F174" s="8" t="s">
        <v>150</v>
      </c>
      <c r="G174" s="8" t="s">
        <v>150</v>
      </c>
      <c r="H174" s="8" t="s">
        <v>150</v>
      </c>
      <c r="I174" s="8" t="s">
        <v>150</v>
      </c>
      <c r="J174" s="8" t="s">
        <v>150</v>
      </c>
    </row>
    <row r="175" spans="1:10" x14ac:dyDescent="0.35">
      <c r="A175" s="6" t="s">
        <v>154</v>
      </c>
      <c r="B175" s="7">
        <v>242</v>
      </c>
      <c r="C175" s="8" t="s">
        <v>150</v>
      </c>
      <c r="D175" s="8" t="s">
        <v>150</v>
      </c>
      <c r="E175" s="8" t="s">
        <v>150</v>
      </c>
      <c r="F175" s="8" t="s">
        <v>150</v>
      </c>
      <c r="G175" s="8" t="s">
        <v>150</v>
      </c>
      <c r="H175" s="8" t="s">
        <v>150</v>
      </c>
      <c r="I175" s="8" t="s">
        <v>150</v>
      </c>
      <c r="J175" s="8" t="s">
        <v>150</v>
      </c>
    </row>
    <row r="176" spans="1:10" x14ac:dyDescent="0.35">
      <c r="A176" s="6" t="s">
        <v>21</v>
      </c>
      <c r="B176" s="7">
        <v>642</v>
      </c>
      <c r="C176" s="7">
        <v>0</v>
      </c>
      <c r="D176" s="7">
        <v>0</v>
      </c>
      <c r="E176" s="7">
        <v>0</v>
      </c>
      <c r="F176" s="8" t="s">
        <v>150</v>
      </c>
      <c r="G176" s="8" t="s">
        <v>150</v>
      </c>
      <c r="H176" s="8" t="s">
        <v>150</v>
      </c>
      <c r="I176" s="8" t="s">
        <v>150</v>
      </c>
      <c r="J176" s="8" t="s">
        <v>150</v>
      </c>
    </row>
    <row r="177" spans="1:10" x14ac:dyDescent="0.35">
      <c r="A177" s="6" t="s">
        <v>28</v>
      </c>
      <c r="B177" s="7">
        <v>176127</v>
      </c>
      <c r="C177" s="7">
        <v>345426</v>
      </c>
      <c r="D177" s="7">
        <v>49214</v>
      </c>
      <c r="E177" s="7">
        <v>3830</v>
      </c>
      <c r="F177" s="8">
        <v>1764</v>
      </c>
      <c r="G177" s="8">
        <v>3167</v>
      </c>
      <c r="H177" s="8">
        <v>2295</v>
      </c>
      <c r="I177" s="8">
        <v>475</v>
      </c>
      <c r="J177" s="8" t="s">
        <v>150</v>
      </c>
    </row>
    <row r="178" spans="1:10" x14ac:dyDescent="0.35">
      <c r="A178" s="6" t="s">
        <v>29</v>
      </c>
      <c r="B178" s="7">
        <v>800</v>
      </c>
      <c r="C178" s="8" t="s">
        <v>150</v>
      </c>
      <c r="D178" s="8" t="s">
        <v>150</v>
      </c>
      <c r="E178" s="8" t="s">
        <v>150</v>
      </c>
      <c r="F178" s="8" t="s">
        <v>150</v>
      </c>
      <c r="G178" s="8" t="s">
        <v>150</v>
      </c>
      <c r="H178" s="8" t="s">
        <v>150</v>
      </c>
      <c r="I178" s="8" t="s">
        <v>150</v>
      </c>
      <c r="J178" s="8" t="s">
        <v>150</v>
      </c>
    </row>
    <row r="179" spans="1:10" x14ac:dyDescent="0.35">
      <c r="A179" s="6" t="s">
        <v>37</v>
      </c>
      <c r="B179" s="7">
        <v>1648</v>
      </c>
      <c r="C179" s="7">
        <v>1539</v>
      </c>
      <c r="D179" s="7">
        <v>1602</v>
      </c>
      <c r="E179" s="8" t="s">
        <v>150</v>
      </c>
      <c r="F179" s="8" t="s">
        <v>150</v>
      </c>
      <c r="G179" s="8" t="s">
        <v>150</v>
      </c>
      <c r="H179" s="8" t="s">
        <v>150</v>
      </c>
      <c r="I179" s="8" t="s">
        <v>150</v>
      </c>
      <c r="J179" s="8" t="s">
        <v>150</v>
      </c>
    </row>
    <row r="180" spans="1:10" x14ac:dyDescent="0.35">
      <c r="A180" s="6" t="s">
        <v>38</v>
      </c>
      <c r="B180" s="7">
        <v>31315</v>
      </c>
      <c r="C180" s="7">
        <v>25073</v>
      </c>
      <c r="D180" s="7">
        <v>46521</v>
      </c>
      <c r="E180" s="7">
        <v>30016</v>
      </c>
      <c r="F180" s="8" t="s">
        <v>150</v>
      </c>
      <c r="G180" s="8" t="s">
        <v>150</v>
      </c>
      <c r="H180" s="8" t="s">
        <v>150</v>
      </c>
      <c r="I180" s="8" t="s">
        <v>150</v>
      </c>
      <c r="J180" s="8" t="s">
        <v>150</v>
      </c>
    </row>
    <row r="181" spans="1:10" x14ac:dyDescent="0.35">
      <c r="A181" s="6" t="s">
        <v>39</v>
      </c>
      <c r="B181" s="7">
        <v>2099</v>
      </c>
      <c r="C181" s="7">
        <v>1939</v>
      </c>
      <c r="D181" s="7">
        <v>2229</v>
      </c>
      <c r="E181" s="7">
        <v>2833</v>
      </c>
      <c r="F181" s="8">
        <v>2967</v>
      </c>
      <c r="G181" s="8" t="s">
        <v>150</v>
      </c>
      <c r="H181" s="8" t="s">
        <v>150</v>
      </c>
      <c r="I181" s="8" t="s">
        <v>150</v>
      </c>
      <c r="J181" s="8" t="s">
        <v>150</v>
      </c>
    </row>
    <row r="182" spans="1:10" x14ac:dyDescent="0.35">
      <c r="A182" s="6" t="s">
        <v>156</v>
      </c>
      <c r="B182" s="7">
        <v>6638</v>
      </c>
      <c r="C182" s="8" t="s">
        <v>150</v>
      </c>
      <c r="D182" s="8" t="s">
        <v>150</v>
      </c>
      <c r="E182" s="8" t="s">
        <v>150</v>
      </c>
      <c r="F182" s="8" t="s">
        <v>150</v>
      </c>
      <c r="G182" s="8" t="s">
        <v>150</v>
      </c>
      <c r="H182" s="8" t="s">
        <v>150</v>
      </c>
      <c r="I182" s="8" t="s">
        <v>150</v>
      </c>
      <c r="J182" s="8" t="s">
        <v>150</v>
      </c>
    </row>
    <row r="183" spans="1:10" x14ac:dyDescent="0.35">
      <c r="A183" s="6" t="s">
        <v>48</v>
      </c>
      <c r="B183" s="7">
        <v>390</v>
      </c>
      <c r="C183" s="7">
        <v>96</v>
      </c>
      <c r="D183" s="7">
        <v>121</v>
      </c>
      <c r="E183" s="7">
        <v>220</v>
      </c>
      <c r="F183" s="8">
        <v>469</v>
      </c>
      <c r="G183" s="8" t="s">
        <v>150</v>
      </c>
      <c r="H183" s="8" t="s">
        <v>150</v>
      </c>
      <c r="I183" s="8" t="s">
        <v>150</v>
      </c>
      <c r="J183" s="8" t="s">
        <v>150</v>
      </c>
    </row>
    <row r="184" spans="1:10" x14ac:dyDescent="0.35">
      <c r="A184" s="6" t="s">
        <v>53</v>
      </c>
      <c r="B184" s="7">
        <v>21443</v>
      </c>
      <c r="C184" s="7">
        <v>18055</v>
      </c>
      <c r="D184" s="7">
        <v>9820</v>
      </c>
      <c r="E184" s="7">
        <v>17602</v>
      </c>
      <c r="F184" s="8">
        <v>12035</v>
      </c>
      <c r="G184" s="8">
        <v>26588</v>
      </c>
      <c r="H184" s="8">
        <v>13335</v>
      </c>
      <c r="I184" s="8">
        <v>15464</v>
      </c>
      <c r="J184" s="8" t="s">
        <v>150</v>
      </c>
    </row>
    <row r="185" spans="1:10" x14ac:dyDescent="0.35">
      <c r="A185" s="6" t="s">
        <v>155</v>
      </c>
      <c r="B185" s="7">
        <v>334</v>
      </c>
      <c r="C185" s="8" t="s">
        <v>150</v>
      </c>
      <c r="D185" s="8" t="s">
        <v>150</v>
      </c>
      <c r="E185" s="8" t="s">
        <v>150</v>
      </c>
      <c r="F185" s="8" t="s">
        <v>150</v>
      </c>
      <c r="G185" s="8" t="s">
        <v>150</v>
      </c>
      <c r="H185" s="8" t="s">
        <v>150</v>
      </c>
      <c r="I185" s="8" t="s">
        <v>150</v>
      </c>
      <c r="J185" s="8" t="s">
        <v>150</v>
      </c>
    </row>
    <row r="186" spans="1:10" x14ac:dyDescent="0.35">
      <c r="A186" s="6" t="s">
        <v>159</v>
      </c>
      <c r="B186" s="7">
        <v>1018</v>
      </c>
      <c r="C186" s="8" t="s">
        <v>150</v>
      </c>
      <c r="D186" s="8" t="s">
        <v>150</v>
      </c>
      <c r="E186" s="8" t="s">
        <v>150</v>
      </c>
      <c r="F186" s="8" t="s">
        <v>150</v>
      </c>
      <c r="G186" s="8" t="s">
        <v>150</v>
      </c>
      <c r="H186" s="8" t="s">
        <v>150</v>
      </c>
      <c r="I186" s="8" t="s">
        <v>150</v>
      </c>
      <c r="J186" s="8" t="s">
        <v>150</v>
      </c>
    </row>
    <row r="187" spans="1:10" x14ac:dyDescent="0.35">
      <c r="A187" s="6" t="s">
        <v>174</v>
      </c>
      <c r="B187" s="7">
        <v>38537</v>
      </c>
      <c r="C187" s="7">
        <v>32068</v>
      </c>
      <c r="D187" s="7">
        <v>15657</v>
      </c>
      <c r="E187" s="7">
        <v>490</v>
      </c>
      <c r="F187" s="8">
        <v>516</v>
      </c>
      <c r="G187" s="8" t="s">
        <v>150</v>
      </c>
      <c r="H187" s="8" t="s">
        <v>150</v>
      </c>
      <c r="I187" s="8" t="s">
        <v>150</v>
      </c>
      <c r="J187" s="8" t="s">
        <v>150</v>
      </c>
    </row>
    <row r="188" spans="1:10" x14ac:dyDescent="0.35">
      <c r="A188" s="6" t="s">
        <v>59</v>
      </c>
      <c r="B188" s="7">
        <v>24179</v>
      </c>
      <c r="C188" s="7">
        <v>22464</v>
      </c>
      <c r="D188" s="7">
        <v>23130</v>
      </c>
      <c r="E188" s="8" t="s">
        <v>150</v>
      </c>
      <c r="F188" s="8" t="s">
        <v>150</v>
      </c>
      <c r="G188" s="8" t="s">
        <v>150</v>
      </c>
      <c r="H188" s="8" t="s">
        <v>150</v>
      </c>
      <c r="I188" s="8" t="s">
        <v>150</v>
      </c>
      <c r="J188" s="8" t="s">
        <v>150</v>
      </c>
    </row>
    <row r="189" spans="1:10" x14ac:dyDescent="0.35">
      <c r="A189" s="6" t="s">
        <v>62</v>
      </c>
      <c r="B189" s="7">
        <v>5845</v>
      </c>
      <c r="C189" s="7">
        <v>6411</v>
      </c>
      <c r="D189" s="7">
        <v>6435</v>
      </c>
      <c r="E189" s="7">
        <v>6429</v>
      </c>
      <c r="F189" s="8">
        <v>6427</v>
      </c>
      <c r="G189" s="8" t="s">
        <v>150</v>
      </c>
      <c r="H189" s="8" t="s">
        <v>150</v>
      </c>
      <c r="I189" s="8" t="s">
        <v>150</v>
      </c>
      <c r="J189" s="8" t="s">
        <v>150</v>
      </c>
    </row>
    <row r="190" spans="1:10" x14ac:dyDescent="0.35">
      <c r="A190" s="6" t="s">
        <v>176</v>
      </c>
      <c r="B190" s="8" t="s">
        <v>150</v>
      </c>
      <c r="C190" s="8" t="s">
        <v>150</v>
      </c>
      <c r="D190" s="8" t="s">
        <v>150</v>
      </c>
      <c r="E190" s="8" t="s">
        <v>150</v>
      </c>
      <c r="F190" s="8">
        <v>0</v>
      </c>
      <c r="G190" s="5" t="s">
        <v>206</v>
      </c>
      <c r="H190" s="5" t="s">
        <v>206</v>
      </c>
      <c r="I190" s="8" t="s">
        <v>150</v>
      </c>
      <c r="J190" s="8" t="s">
        <v>150</v>
      </c>
    </row>
    <row r="191" spans="1:10" x14ac:dyDescent="0.35">
      <c r="A191" s="6" t="s">
        <v>66</v>
      </c>
      <c r="B191" s="7">
        <v>148</v>
      </c>
      <c r="C191" s="8" t="s">
        <v>150</v>
      </c>
      <c r="D191" s="8" t="s">
        <v>150</v>
      </c>
      <c r="E191" s="8" t="s">
        <v>150</v>
      </c>
      <c r="F191" s="8" t="s">
        <v>150</v>
      </c>
      <c r="G191" s="8" t="s">
        <v>150</v>
      </c>
      <c r="H191" s="8" t="s">
        <v>150</v>
      </c>
      <c r="I191" s="8" t="s">
        <v>150</v>
      </c>
      <c r="J191" s="8" t="s">
        <v>150</v>
      </c>
    </row>
    <row r="192" spans="1:10" x14ac:dyDescent="0.35">
      <c r="A192" s="6" t="s">
        <v>139</v>
      </c>
      <c r="B192" s="8" t="s">
        <v>150</v>
      </c>
      <c r="C192" s="7">
        <v>0</v>
      </c>
      <c r="D192" s="7">
        <v>0</v>
      </c>
      <c r="E192" s="7">
        <v>0</v>
      </c>
      <c r="F192" s="8" t="s">
        <v>150</v>
      </c>
      <c r="G192" s="8" t="s">
        <v>150</v>
      </c>
      <c r="H192" s="8" t="s">
        <v>150</v>
      </c>
      <c r="I192" s="8" t="s">
        <v>150</v>
      </c>
      <c r="J192" s="8" t="s">
        <v>150</v>
      </c>
    </row>
    <row r="193" spans="1:10" x14ac:dyDescent="0.35">
      <c r="A193" s="6" t="s">
        <v>165</v>
      </c>
      <c r="B193" s="7">
        <v>5671</v>
      </c>
      <c r="C193" s="8" t="s">
        <v>150</v>
      </c>
      <c r="D193" s="8" t="s">
        <v>150</v>
      </c>
      <c r="E193" s="8" t="s">
        <v>150</v>
      </c>
      <c r="F193" s="8" t="s">
        <v>150</v>
      </c>
      <c r="G193" s="8" t="s">
        <v>150</v>
      </c>
      <c r="H193" s="8" t="s">
        <v>150</v>
      </c>
      <c r="I193" s="8" t="s">
        <v>150</v>
      </c>
      <c r="J193" s="8" t="s">
        <v>150</v>
      </c>
    </row>
    <row r="194" spans="1:10" x14ac:dyDescent="0.35">
      <c r="A194" s="6" t="s">
        <v>158</v>
      </c>
      <c r="B194" s="7">
        <v>613119</v>
      </c>
      <c r="C194" s="8" t="s">
        <v>150</v>
      </c>
      <c r="D194" s="8" t="s">
        <v>150</v>
      </c>
      <c r="E194" s="8" t="s">
        <v>150</v>
      </c>
      <c r="F194" s="8" t="s">
        <v>150</v>
      </c>
      <c r="G194" s="8" t="s">
        <v>150</v>
      </c>
      <c r="H194" s="8" t="s">
        <v>150</v>
      </c>
      <c r="I194" s="8" t="s">
        <v>150</v>
      </c>
      <c r="J194" s="8" t="s">
        <v>150</v>
      </c>
    </row>
    <row r="195" spans="1:10" x14ac:dyDescent="0.35">
      <c r="A195" s="6" t="s">
        <v>73</v>
      </c>
      <c r="B195" s="7">
        <v>39</v>
      </c>
      <c r="C195" s="7">
        <v>622</v>
      </c>
      <c r="D195" s="7">
        <v>132</v>
      </c>
      <c r="E195" s="7">
        <v>160</v>
      </c>
      <c r="F195" s="8">
        <v>763</v>
      </c>
      <c r="G195" s="8">
        <v>143</v>
      </c>
      <c r="H195" s="8">
        <v>51</v>
      </c>
      <c r="I195" s="8" t="s">
        <v>150</v>
      </c>
      <c r="J195" s="8" t="s">
        <v>150</v>
      </c>
    </row>
    <row r="196" spans="1:10" x14ac:dyDescent="0.35">
      <c r="A196" s="6" t="s">
        <v>80</v>
      </c>
      <c r="B196" s="7">
        <v>0</v>
      </c>
      <c r="C196" s="7">
        <v>0</v>
      </c>
      <c r="D196" s="7">
        <v>0</v>
      </c>
      <c r="E196" s="7">
        <v>0</v>
      </c>
      <c r="F196" s="8">
        <v>0</v>
      </c>
      <c r="G196" s="8">
        <v>0</v>
      </c>
      <c r="H196" s="8">
        <v>0</v>
      </c>
      <c r="I196" s="8">
        <v>0</v>
      </c>
      <c r="J196" s="8" t="s">
        <v>150</v>
      </c>
    </row>
    <row r="197" spans="1:10" x14ac:dyDescent="0.35">
      <c r="A197" s="6" t="s">
        <v>85</v>
      </c>
      <c r="B197" s="7">
        <v>5</v>
      </c>
      <c r="C197" s="7">
        <v>35</v>
      </c>
      <c r="D197" s="7">
        <v>48</v>
      </c>
      <c r="E197" s="7">
        <v>53</v>
      </c>
      <c r="F197" s="8">
        <v>80</v>
      </c>
      <c r="G197" s="8">
        <v>126</v>
      </c>
      <c r="H197" s="8">
        <v>98</v>
      </c>
      <c r="I197" s="8" t="s">
        <v>150</v>
      </c>
      <c r="J197" s="8" t="s">
        <v>150</v>
      </c>
    </row>
    <row r="198" spans="1:10" x14ac:dyDescent="0.35">
      <c r="A198" s="6" t="s">
        <v>86</v>
      </c>
      <c r="B198" s="7">
        <v>610</v>
      </c>
      <c r="C198" s="7">
        <v>1984</v>
      </c>
      <c r="D198" s="7">
        <v>1233</v>
      </c>
      <c r="E198" s="7">
        <v>2017</v>
      </c>
      <c r="F198" s="8">
        <v>3304</v>
      </c>
      <c r="G198" s="8">
        <v>1174</v>
      </c>
      <c r="H198" s="8">
        <v>1178</v>
      </c>
      <c r="I198" s="8" t="s">
        <v>150</v>
      </c>
      <c r="J198" s="8" t="s">
        <v>150</v>
      </c>
    </row>
    <row r="199" spans="1:10" x14ac:dyDescent="0.35">
      <c r="A199" s="6" t="s">
        <v>87</v>
      </c>
      <c r="B199" s="7">
        <v>206</v>
      </c>
      <c r="C199" s="7">
        <v>386</v>
      </c>
      <c r="D199" s="7">
        <v>0</v>
      </c>
      <c r="E199" s="8" t="s">
        <v>150</v>
      </c>
      <c r="F199" s="8" t="s">
        <v>150</v>
      </c>
      <c r="G199" s="8" t="s">
        <v>150</v>
      </c>
      <c r="H199" s="8" t="s">
        <v>150</v>
      </c>
      <c r="I199" s="8" t="s">
        <v>150</v>
      </c>
      <c r="J199" s="8" t="s">
        <v>150</v>
      </c>
    </row>
    <row r="200" spans="1:10" x14ac:dyDescent="0.35">
      <c r="A200" s="6" t="s">
        <v>88</v>
      </c>
      <c r="B200" s="7">
        <v>1488168</v>
      </c>
      <c r="C200" s="7">
        <v>787862</v>
      </c>
      <c r="D200" s="7">
        <v>230593</v>
      </c>
      <c r="E200" s="7">
        <v>7416</v>
      </c>
      <c r="F200" s="8">
        <v>5137</v>
      </c>
      <c r="G200" s="8">
        <v>1731</v>
      </c>
      <c r="H200" s="8">
        <v>1924</v>
      </c>
      <c r="I200" s="8">
        <v>466</v>
      </c>
      <c r="J200" s="8" t="s">
        <v>150</v>
      </c>
    </row>
    <row r="201" spans="1:10" x14ac:dyDescent="0.35">
      <c r="A201" s="6" t="s">
        <v>90</v>
      </c>
      <c r="B201" s="7">
        <v>4872</v>
      </c>
      <c r="C201" s="9">
        <v>4890</v>
      </c>
      <c r="D201" s="9">
        <v>4389</v>
      </c>
      <c r="E201" s="9">
        <v>4416</v>
      </c>
      <c r="F201" s="8">
        <v>3942</v>
      </c>
      <c r="G201" s="8" t="s">
        <v>150</v>
      </c>
      <c r="H201" s="8" t="s">
        <v>150</v>
      </c>
      <c r="I201" s="8" t="s">
        <v>150</v>
      </c>
      <c r="J201" s="8" t="s">
        <v>150</v>
      </c>
    </row>
    <row r="202" spans="1:10" x14ac:dyDescent="0.35">
      <c r="A202" s="6" t="s">
        <v>93</v>
      </c>
      <c r="B202" s="7">
        <v>0</v>
      </c>
      <c r="C202" s="7">
        <v>0</v>
      </c>
      <c r="D202" s="7">
        <v>0</v>
      </c>
      <c r="E202" s="7">
        <v>0</v>
      </c>
      <c r="F202" s="8">
        <v>0</v>
      </c>
      <c r="G202" s="8">
        <v>0</v>
      </c>
      <c r="H202" s="8">
        <v>1</v>
      </c>
      <c r="I202" s="8">
        <v>0</v>
      </c>
      <c r="J202" s="8" t="s">
        <v>150</v>
      </c>
    </row>
    <row r="203" spans="1:10" x14ac:dyDescent="0.35">
      <c r="A203" s="6" t="s">
        <v>162</v>
      </c>
      <c r="B203" s="7">
        <v>30782</v>
      </c>
      <c r="C203" s="8" t="s">
        <v>150</v>
      </c>
      <c r="D203" s="8" t="s">
        <v>150</v>
      </c>
      <c r="E203" s="8" t="s">
        <v>150</v>
      </c>
      <c r="F203" s="8" t="s">
        <v>150</v>
      </c>
      <c r="G203" s="8" t="s">
        <v>150</v>
      </c>
      <c r="H203" s="8" t="s">
        <v>150</v>
      </c>
      <c r="I203" s="8" t="s">
        <v>150</v>
      </c>
      <c r="J203" s="8" t="s">
        <v>150</v>
      </c>
    </row>
    <row r="204" spans="1:10" x14ac:dyDescent="0.35">
      <c r="A204" s="6" t="s">
        <v>94</v>
      </c>
      <c r="B204" s="7">
        <v>63999</v>
      </c>
      <c r="C204" s="7">
        <v>64663</v>
      </c>
      <c r="D204" s="7">
        <v>61759</v>
      </c>
      <c r="E204" s="7">
        <v>63280</v>
      </c>
      <c r="F204" s="8">
        <v>58449</v>
      </c>
      <c r="G204" s="8">
        <v>69827</v>
      </c>
      <c r="H204" s="8">
        <v>66137</v>
      </c>
      <c r="I204" s="8" t="s">
        <v>150</v>
      </c>
      <c r="J204" s="8" t="s">
        <v>150</v>
      </c>
    </row>
    <row r="205" spans="1:10" x14ac:dyDescent="0.35">
      <c r="A205" s="6" t="s">
        <v>96</v>
      </c>
      <c r="B205" s="7">
        <v>0</v>
      </c>
      <c r="C205" s="7">
        <v>0</v>
      </c>
      <c r="D205" s="7">
        <v>0</v>
      </c>
      <c r="E205" s="7">
        <v>0</v>
      </c>
      <c r="F205" s="8">
        <v>0</v>
      </c>
      <c r="G205" s="8">
        <v>0</v>
      </c>
      <c r="H205" s="8">
        <v>0</v>
      </c>
      <c r="I205" s="8">
        <v>0</v>
      </c>
      <c r="J205" s="8" t="s">
        <v>150</v>
      </c>
    </row>
    <row r="206" spans="1:10" x14ac:dyDescent="0.35">
      <c r="A206" s="6" t="s">
        <v>164</v>
      </c>
      <c r="B206" s="7">
        <v>7266</v>
      </c>
      <c r="C206" s="8" t="s">
        <v>150</v>
      </c>
      <c r="D206" s="8" t="s">
        <v>150</v>
      </c>
      <c r="E206" s="8" t="s">
        <v>150</v>
      </c>
      <c r="F206" s="8" t="s">
        <v>150</v>
      </c>
      <c r="G206" s="8" t="s">
        <v>150</v>
      </c>
      <c r="H206" s="8" t="s">
        <v>150</v>
      </c>
      <c r="I206" s="8" t="s">
        <v>150</v>
      </c>
      <c r="J206" s="8" t="s">
        <v>150</v>
      </c>
    </row>
    <row r="207" spans="1:10" x14ac:dyDescent="0.35">
      <c r="A207" s="6" t="s">
        <v>103</v>
      </c>
      <c r="B207" s="7">
        <v>59</v>
      </c>
      <c r="C207" s="7">
        <v>46</v>
      </c>
      <c r="D207" s="7">
        <v>66</v>
      </c>
      <c r="E207" s="7">
        <v>58</v>
      </c>
      <c r="F207" s="8">
        <v>44</v>
      </c>
      <c r="G207" s="8" t="s">
        <v>150</v>
      </c>
      <c r="H207" s="8" t="s">
        <v>150</v>
      </c>
      <c r="I207" s="8" t="s">
        <v>150</v>
      </c>
      <c r="J207" s="8" t="s">
        <v>150</v>
      </c>
    </row>
    <row r="208" spans="1:10" x14ac:dyDescent="0.35">
      <c r="A208" s="6" t="s">
        <v>161</v>
      </c>
      <c r="B208" s="7">
        <v>669020</v>
      </c>
      <c r="C208" s="7">
        <v>623734</v>
      </c>
      <c r="D208" s="8" t="s">
        <v>150</v>
      </c>
      <c r="E208" s="8" t="s">
        <v>150</v>
      </c>
      <c r="F208" s="8" t="s">
        <v>150</v>
      </c>
      <c r="G208" s="8" t="s">
        <v>150</v>
      </c>
      <c r="H208" s="8" t="s">
        <v>150</v>
      </c>
      <c r="I208" s="8" t="s">
        <v>150</v>
      </c>
      <c r="J208" s="8" t="s">
        <v>150</v>
      </c>
    </row>
    <row r="209" spans="1:10" x14ac:dyDescent="0.35">
      <c r="A209" s="6" t="s">
        <v>119</v>
      </c>
      <c r="B209" s="7">
        <v>171768</v>
      </c>
      <c r="C209" s="7">
        <v>177301</v>
      </c>
      <c r="D209" s="7">
        <v>166118</v>
      </c>
      <c r="E209" s="7">
        <v>148858</v>
      </c>
      <c r="F209" s="8">
        <v>162707</v>
      </c>
      <c r="G209" s="8">
        <v>161537</v>
      </c>
      <c r="H209" s="8" t="s">
        <v>150</v>
      </c>
      <c r="I209" s="8" t="s">
        <v>150</v>
      </c>
      <c r="J209" s="8" t="s">
        <v>150</v>
      </c>
    </row>
    <row r="210" spans="1:10" x14ac:dyDescent="0.35">
      <c r="A210" s="6" t="s">
        <v>171</v>
      </c>
      <c r="B210" s="7">
        <v>97472</v>
      </c>
      <c r="C210" s="7">
        <v>90212</v>
      </c>
      <c r="D210" s="7">
        <v>88790</v>
      </c>
      <c r="E210" s="7">
        <v>90208</v>
      </c>
      <c r="F210" s="8">
        <v>12868</v>
      </c>
      <c r="G210" s="8">
        <v>3751</v>
      </c>
      <c r="H210" s="8" t="s">
        <v>150</v>
      </c>
      <c r="I210" s="8" t="s">
        <v>150</v>
      </c>
      <c r="J210" s="8" t="s">
        <v>150</v>
      </c>
    </row>
    <row r="211" spans="1:10" x14ac:dyDescent="0.35">
      <c r="A211" s="6" t="s">
        <v>127</v>
      </c>
      <c r="B211" s="7">
        <v>2592</v>
      </c>
      <c r="C211" s="7">
        <v>3725</v>
      </c>
      <c r="D211" s="7">
        <v>3359</v>
      </c>
      <c r="E211" s="7">
        <v>3381</v>
      </c>
      <c r="F211" s="8">
        <v>3536</v>
      </c>
      <c r="G211" s="8" t="s">
        <v>150</v>
      </c>
      <c r="H211" s="8" t="s">
        <v>150</v>
      </c>
      <c r="I211" s="8" t="s">
        <v>150</v>
      </c>
      <c r="J211" s="8" t="s">
        <v>150</v>
      </c>
    </row>
    <row r="212" spans="1:10" x14ac:dyDescent="0.35">
      <c r="A212" s="6" t="s">
        <v>128</v>
      </c>
      <c r="B212" s="7">
        <v>39462</v>
      </c>
      <c r="C212" s="7">
        <v>39587</v>
      </c>
      <c r="D212" s="7">
        <v>43072</v>
      </c>
      <c r="E212" s="7">
        <v>43055</v>
      </c>
      <c r="F212" s="8">
        <v>64627</v>
      </c>
      <c r="G212" s="8">
        <v>63992</v>
      </c>
      <c r="H212" s="8" t="s">
        <v>150</v>
      </c>
      <c r="I212" s="8" t="s">
        <v>150</v>
      </c>
      <c r="J212" s="8" t="s">
        <v>150</v>
      </c>
    </row>
  </sheetData>
  <mergeCells count="1">
    <mergeCell ref="C9:F10"/>
  </mergeCells>
  <phoneticPr fontId="5" type="noConversion"/>
  <pageMargins left="0.7" right="0.7" top="0.75" bottom="0.75" header="0.3" footer="0.3"/>
  <pageSetup paperSize="9" scale="6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Rautalin Tiina (Energia)</cp:lastModifiedBy>
  <cp:lastPrinted>2022-04-01T06:30:02Z</cp:lastPrinted>
  <dcterms:created xsi:type="dcterms:W3CDTF">2014-03-31T09:39:18Z</dcterms:created>
  <dcterms:modified xsi:type="dcterms:W3CDTF">2022-04-01T06:31:00Z</dcterms:modified>
</cp:coreProperties>
</file>